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abrych\Desktop\Postępowania przetargowe\126. Przebudowa stacji w Kołobrzegu\Ogłoszenie www (po weryfikacji, uzgodnione do publikacji)\"/>
    </mc:Choice>
  </mc:AlternateContent>
  <bookViews>
    <workbookView xWindow="0" yWindow="3600" windowWidth="28800" windowHeight="11220" activeTab="1"/>
  </bookViews>
  <sheets>
    <sheet name="ARKUSZ ZBIORCZY" sheetId="2" r:id="rId1"/>
    <sheet name="LISTA POZYCJI" sheetId="1" r:id="rId2"/>
  </sheets>
  <calcPr calcId="152511"/>
</workbook>
</file>

<file path=xl/calcChain.xml><?xml version="1.0" encoding="utf-8"?>
<calcChain xmlns="http://schemas.openxmlformats.org/spreadsheetml/2006/main">
  <c r="G356" i="1" l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55" i="1"/>
  <c r="G344" i="1"/>
  <c r="G345" i="1"/>
  <c r="G346" i="1"/>
  <c r="G347" i="1"/>
  <c r="G348" i="1"/>
  <c r="G349" i="1"/>
  <c r="G350" i="1"/>
  <c r="G351" i="1"/>
  <c r="G352" i="1"/>
  <c r="G343" i="1"/>
  <c r="G338" i="1"/>
  <c r="G339" i="1"/>
  <c r="G340" i="1"/>
  <c r="G337" i="1"/>
  <c r="G334" i="1"/>
  <c r="G333" i="1"/>
  <c r="G332" i="1"/>
  <c r="G331" i="1"/>
  <c r="G330" i="1"/>
  <c r="G329" i="1"/>
  <c r="G328" i="1"/>
  <c r="G327" i="1"/>
  <c r="G321" i="1"/>
  <c r="G318" i="1"/>
  <c r="G317" i="1"/>
  <c r="G314" i="1"/>
  <c r="G310" i="1"/>
  <c r="G311" i="1"/>
  <c r="G309" i="1"/>
  <c r="G304" i="1"/>
  <c r="G305" i="1"/>
  <c r="G306" i="1"/>
  <c r="G303" i="1"/>
  <c r="G296" i="1"/>
  <c r="G297" i="1"/>
  <c r="G298" i="1"/>
  <c r="G299" i="1"/>
  <c r="G300" i="1"/>
  <c r="G295" i="1"/>
  <c r="G290" i="1"/>
  <c r="G291" i="1"/>
  <c r="G292" i="1"/>
  <c r="G289" i="1"/>
  <c r="G283" i="1"/>
  <c r="G284" i="1"/>
  <c r="G285" i="1"/>
  <c r="G286" i="1"/>
  <c r="G282" i="1"/>
  <c r="G277" i="1"/>
  <c r="G278" i="1"/>
  <c r="G279" i="1"/>
  <c r="G276" i="1"/>
  <c r="G270" i="1"/>
  <c r="G271" i="1"/>
  <c r="G272" i="1"/>
  <c r="G273" i="1"/>
  <c r="G269" i="1"/>
  <c r="G265" i="1"/>
  <c r="G266" i="1"/>
  <c r="G264" i="1"/>
  <c r="G254" i="1"/>
  <c r="G255" i="1"/>
  <c r="G256" i="1"/>
  <c r="G257" i="1"/>
  <c r="G258" i="1"/>
  <c r="G259" i="1"/>
  <c r="G260" i="1"/>
  <c r="G261" i="1"/>
  <c r="G253" i="1"/>
  <c r="G243" i="1"/>
  <c r="G244" i="1"/>
  <c r="G245" i="1"/>
  <c r="G246" i="1"/>
  <c r="G247" i="1"/>
  <c r="G242" i="1"/>
  <c r="G234" i="1"/>
  <c r="G235" i="1"/>
  <c r="G236" i="1"/>
  <c r="G237" i="1"/>
  <c r="G238" i="1"/>
  <c r="G239" i="1"/>
  <c r="G233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12" i="1"/>
  <c r="G204" i="1"/>
  <c r="G205" i="1"/>
  <c r="G206" i="1"/>
  <c r="G207" i="1"/>
  <c r="G208" i="1"/>
  <c r="G209" i="1"/>
  <c r="G203" i="1"/>
  <c r="G194" i="1"/>
  <c r="G195" i="1"/>
  <c r="G196" i="1"/>
  <c r="G197" i="1"/>
  <c r="G198" i="1"/>
  <c r="G199" i="1"/>
  <c r="G200" i="1"/>
  <c r="G193" i="1"/>
  <c r="G181" i="1"/>
  <c r="G182" i="1"/>
  <c r="G183" i="1"/>
  <c r="G184" i="1"/>
  <c r="G185" i="1"/>
  <c r="G186" i="1"/>
  <c r="G187" i="1"/>
  <c r="G180" i="1"/>
  <c r="G172" i="1"/>
  <c r="G173" i="1"/>
  <c r="G174" i="1"/>
  <c r="G175" i="1"/>
  <c r="G176" i="1"/>
  <c r="G177" i="1"/>
  <c r="G171" i="1"/>
  <c r="G165" i="1"/>
  <c r="G166" i="1"/>
  <c r="G164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46" i="1"/>
  <c r="G136" i="1"/>
  <c r="G137" i="1"/>
  <c r="G138" i="1"/>
  <c r="G139" i="1"/>
  <c r="G140" i="1"/>
  <c r="G141" i="1"/>
  <c r="G142" i="1"/>
  <c r="G143" i="1"/>
  <c r="G135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17" i="1"/>
  <c r="G108" i="1"/>
  <c r="G109" i="1"/>
  <c r="G110" i="1"/>
  <c r="G111" i="1"/>
  <c r="G112" i="1"/>
  <c r="G113" i="1"/>
  <c r="G114" i="1"/>
  <c r="G107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85" i="1"/>
  <c r="G76" i="1"/>
  <c r="G77" i="1"/>
  <c r="G78" i="1"/>
  <c r="G79" i="1"/>
  <c r="G80" i="1"/>
  <c r="G81" i="1"/>
  <c r="G82" i="1"/>
  <c r="G75" i="1"/>
  <c r="G64" i="1"/>
  <c r="G65" i="1"/>
  <c r="G66" i="1"/>
  <c r="G67" i="1"/>
  <c r="G68" i="1"/>
  <c r="G69" i="1"/>
  <c r="G63" i="1"/>
  <c r="G49" i="1"/>
  <c r="G50" i="1"/>
  <c r="G51" i="1"/>
  <c r="G52" i="1"/>
  <c r="G53" i="1"/>
  <c r="G54" i="1"/>
  <c r="G55" i="1"/>
  <c r="G56" i="1"/>
  <c r="G57" i="1"/>
  <c r="G58" i="1"/>
  <c r="G59" i="1"/>
  <c r="G60" i="1"/>
  <c r="G48" i="1"/>
  <c r="G33" i="1"/>
  <c r="G34" i="1"/>
  <c r="G35" i="1"/>
  <c r="G36" i="1"/>
  <c r="G37" i="1"/>
  <c r="G38" i="1"/>
  <c r="G39" i="1"/>
  <c r="G40" i="1"/>
  <c r="G41" i="1"/>
  <c r="G42" i="1"/>
  <c r="G43" i="1"/>
  <c r="G3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3" i="1"/>
  <c r="G312" i="1" l="1"/>
  <c r="G369" i="1"/>
  <c r="G353" i="1"/>
  <c r="G341" i="1"/>
  <c r="G335" i="1"/>
  <c r="G322" i="1"/>
  <c r="G319" i="1"/>
  <c r="G315" i="1"/>
  <c r="G307" i="1"/>
  <c r="G301" i="1"/>
  <c r="G293" i="1"/>
  <c r="G287" i="1"/>
  <c r="G280" i="1"/>
  <c r="G274" i="1"/>
  <c r="G267" i="1"/>
  <c r="G262" i="1"/>
  <c r="G248" i="1"/>
  <c r="G240" i="1"/>
  <c r="G231" i="1"/>
  <c r="G210" i="1"/>
  <c r="G201" i="1"/>
  <c r="G188" i="1"/>
  <c r="G178" i="1"/>
  <c r="G167" i="1"/>
  <c r="D15" i="2" s="1"/>
  <c r="G160" i="1"/>
  <c r="G144" i="1"/>
  <c r="G131" i="1"/>
  <c r="G115" i="1"/>
  <c r="G103" i="1"/>
  <c r="G83" i="1"/>
  <c r="G70" i="1"/>
  <c r="G61" i="1"/>
  <c r="G44" i="1"/>
  <c r="G30" i="1"/>
  <c r="G370" i="1" l="1"/>
  <c r="G249" i="1"/>
  <c r="D17" i="2" s="1"/>
  <c r="G323" i="1"/>
  <c r="D18" i="2" s="1"/>
  <c r="G71" i="1"/>
  <c r="D11" i="2" s="1"/>
  <c r="G45" i="1"/>
  <c r="D10" i="2" s="1"/>
  <c r="G189" i="1"/>
  <c r="D16" i="2" s="1"/>
  <c r="G104" i="1"/>
  <c r="D12" i="2" s="1"/>
  <c r="G161" i="1"/>
  <c r="D14" i="2" s="1"/>
  <c r="G132" i="1"/>
  <c r="D13" i="2" s="1"/>
  <c r="E334" i="1"/>
  <c r="D310" i="1"/>
  <c r="D309" i="1" s="1"/>
  <c r="D284" i="1"/>
  <c r="G371" i="1" l="1"/>
  <c r="D19" i="2"/>
  <c r="D20" i="2" s="1"/>
</calcChain>
</file>

<file path=xl/sharedStrings.xml><?xml version="1.0" encoding="utf-8"?>
<sst xmlns="http://schemas.openxmlformats.org/spreadsheetml/2006/main" count="1149" uniqueCount="610">
  <si>
    <t xml:space="preserve">km
</t>
  </si>
  <si>
    <t xml:space="preserve">szt. bud. </t>
  </si>
  <si>
    <t xml:space="preserve">m
</t>
  </si>
  <si>
    <t xml:space="preserve">złącz.
</t>
  </si>
  <si>
    <t xml:space="preserve">kpl.
</t>
  </si>
  <si>
    <t xml:space="preserve">odc. 200m
</t>
  </si>
  <si>
    <t xml:space="preserve">stud.
</t>
  </si>
  <si>
    <t xml:space="preserve">szt.
</t>
  </si>
  <si>
    <t xml:space="preserve">odc. -1 prób. </t>
  </si>
  <si>
    <t>Ilość</t>
  </si>
  <si>
    <t>Cena jedn.</t>
  </si>
  <si>
    <t>Wartość</t>
  </si>
  <si>
    <t>Lp.</t>
  </si>
  <si>
    <t>Podstawa</t>
  </si>
  <si>
    <t>Opis i wyliczenia</t>
  </si>
  <si>
    <t>j.m.</t>
  </si>
  <si>
    <t>45231300-8</t>
  </si>
  <si>
    <t>1.1</t>
  </si>
  <si>
    <t>45122000-8</t>
  </si>
  <si>
    <t>Roboty ziemne</t>
  </si>
  <si>
    <t>KNR AT-11 0101-02</t>
  </si>
  <si>
    <t>KNR AT-11 0104-02</t>
  </si>
  <si>
    <t>kalkulacja in- dywidualna</t>
  </si>
  <si>
    <t>1.2</t>
  </si>
  <si>
    <t>Montaż instalacji wodociagowej</t>
  </si>
  <si>
    <t>200m -
1 prób.</t>
  </si>
  <si>
    <t>KNR AT-11 0105-02</t>
  </si>
  <si>
    <t>Montaż instalacji odwodnienia i kanalizacji deszczowej</t>
  </si>
  <si>
    <t>Montaż instalacji kanalizacji sanitarnej</t>
  </si>
  <si>
    <t>[0.5 m]
stud.</t>
  </si>
  <si>
    <r>
      <rPr>
        <sz val="8"/>
        <rFont val="Arial"/>
        <family val="2"/>
        <charset val="238"/>
      </rPr>
      <t>KNR 2-01
0119-01 z.sz.
2.3.3 9902</t>
    </r>
  </si>
  <si>
    <r>
      <rPr>
        <sz val="8"/>
        <rFont val="Arial"/>
        <family val="2"/>
        <charset val="238"/>
      </rPr>
      <t>KNR 2-01
0320-03</t>
    </r>
  </si>
  <si>
    <r>
      <rPr>
        <sz val="8"/>
        <rFont val="Arial"/>
        <family val="2"/>
        <charset val="238"/>
      </rPr>
      <t>KNR-W 2-01
0222-01</t>
    </r>
  </si>
  <si>
    <r>
      <rPr>
        <sz val="8"/>
        <rFont val="Arial"/>
        <family val="2"/>
        <charset val="238"/>
      </rPr>
      <t>KNR-W 2-01
0228-02</t>
    </r>
  </si>
  <si>
    <r>
      <rPr>
        <sz val="8"/>
        <rFont val="Arial"/>
        <family val="2"/>
        <charset val="238"/>
      </rPr>
      <t>KNR 4-01
0108-02</t>
    </r>
  </si>
  <si>
    <r>
      <rPr>
        <sz val="8"/>
        <rFont val="Arial"/>
        <family val="2"/>
        <charset val="238"/>
      </rPr>
      <t>KNR 2-18
0408-02
analogia</t>
    </r>
  </si>
  <si>
    <r>
      <rPr>
        <sz val="8"/>
        <rFont val="Arial"/>
        <family val="2"/>
        <charset val="238"/>
      </rPr>
      <t>KNR 2-18
0412-01</t>
    </r>
  </si>
  <si>
    <r>
      <rPr>
        <sz val="8"/>
        <rFont val="Arial"/>
        <family val="2"/>
        <charset val="238"/>
      </rPr>
      <t>KNR 2-18
0412-01
analogia</t>
    </r>
  </si>
  <si>
    <r>
      <rPr>
        <sz val="8"/>
        <rFont val="Arial"/>
        <family val="2"/>
        <charset val="238"/>
      </rPr>
      <t>KNR-W 2-18
0109-01
analogia</t>
    </r>
  </si>
  <si>
    <r>
      <rPr>
        <sz val="8"/>
        <rFont val="Arial"/>
        <family val="2"/>
        <charset val="238"/>
      </rPr>
      <t>KNR-W 2-18
0109-03
analogia</t>
    </r>
  </si>
  <si>
    <r>
      <rPr>
        <sz val="8"/>
        <rFont val="Arial"/>
        <family val="2"/>
        <charset val="238"/>
      </rPr>
      <t>KNR-W 2-18
0110-01</t>
    </r>
  </si>
  <si>
    <r>
      <rPr>
        <sz val="8"/>
        <rFont val="Arial"/>
        <family val="2"/>
        <charset val="238"/>
      </rPr>
      <t>KNR-W 2-18
0110-03</t>
    </r>
  </si>
  <si>
    <r>
      <rPr>
        <sz val="8"/>
        <rFont val="Arial"/>
        <family val="2"/>
        <charset val="238"/>
      </rPr>
      <t>KNR-W 2-18
0205-01</t>
    </r>
  </si>
  <si>
    <r>
      <rPr>
        <sz val="8"/>
        <rFont val="Arial"/>
        <family val="2"/>
        <charset val="238"/>
      </rPr>
      <t>KNR-W 2-18
0205-02</t>
    </r>
  </si>
  <si>
    <r>
      <rPr>
        <sz val="8"/>
        <rFont val="Arial"/>
        <family val="2"/>
        <charset val="238"/>
      </rPr>
      <t>KNR 2-18
0315-05</t>
    </r>
  </si>
  <si>
    <r>
      <rPr>
        <sz val="8"/>
        <rFont val="Arial"/>
        <family val="2"/>
        <charset val="238"/>
      </rPr>
      <t>KNR-W 2-18
0704-01</t>
    </r>
  </si>
  <si>
    <r>
      <rPr>
        <sz val="8"/>
        <rFont val="Arial"/>
        <family val="2"/>
        <charset val="238"/>
      </rPr>
      <t>KNR-W 2-18
0708-01</t>
    </r>
  </si>
  <si>
    <r>
      <rPr>
        <sz val="8"/>
        <rFont val="Arial"/>
        <family val="2"/>
        <charset val="238"/>
      </rPr>
      <t>KNR-W 2-18
0707-01</t>
    </r>
  </si>
  <si>
    <r>
      <rPr>
        <sz val="8"/>
        <rFont val="Arial"/>
        <family val="2"/>
        <charset val="238"/>
      </rPr>
      <t>Analiza włas- na
wycena indy- widualna</t>
    </r>
  </si>
  <si>
    <r>
      <rPr>
        <sz val="8"/>
        <rFont val="Arial"/>
        <family val="2"/>
        <charset val="238"/>
      </rPr>
      <t>KNR 2-18
0408-06</t>
    </r>
  </si>
  <si>
    <r>
      <rPr>
        <sz val="8"/>
        <rFont val="Arial"/>
        <family val="2"/>
        <charset val="238"/>
      </rPr>
      <t>KNR-W 2-18
0513-06</t>
    </r>
  </si>
  <si>
    <r>
      <rPr>
        <sz val="8"/>
        <rFont val="Arial"/>
        <family val="2"/>
        <charset val="238"/>
      </rPr>
      <t>KNR-W 2-18
0111-04</t>
    </r>
  </si>
  <si>
    <r>
      <rPr>
        <sz val="8"/>
        <rFont val="Arial"/>
        <family val="2"/>
        <charset val="238"/>
      </rPr>
      <t>KNR-W 2-18
0205-05</t>
    </r>
  </si>
  <si>
    <r>
      <rPr>
        <sz val="8"/>
        <rFont val="Arial"/>
        <family val="2"/>
        <charset val="238"/>
      </rPr>
      <t>KNR 2-18
0613-01</t>
    </r>
  </si>
  <si>
    <r>
      <rPr>
        <sz val="8"/>
        <rFont val="Arial"/>
        <family val="2"/>
        <charset val="238"/>
      </rPr>
      <t>KNR-W 2-18
0517-02</t>
    </r>
  </si>
  <si>
    <r>
      <rPr>
        <sz val="8"/>
        <rFont val="Arial"/>
        <family val="2"/>
        <charset val="238"/>
      </rPr>
      <t>KNR-W 2-18
0517-01</t>
    </r>
  </si>
  <si>
    <r>
      <rPr>
        <sz val="8"/>
        <rFont val="Arial"/>
        <family val="2"/>
        <charset val="238"/>
      </rPr>
      <t>KNR 9-26
0110-02
pz</t>
    </r>
  </si>
  <si>
    <r>
      <rPr>
        <sz val="8"/>
        <rFont val="Arial"/>
        <family val="2"/>
        <charset val="238"/>
      </rPr>
      <t>KNR-W 2-18
0706-02</t>
    </r>
  </si>
  <si>
    <r>
      <rPr>
        <sz val="8"/>
        <rFont val="Arial"/>
        <family val="2"/>
        <charset val="238"/>
      </rPr>
      <t>KNNR 1
0314-01
analiza indy- widualna</t>
    </r>
  </si>
  <si>
    <r>
      <rPr>
        <sz val="8"/>
        <rFont val="Arial"/>
        <family val="2"/>
        <charset val="238"/>
      </rPr>
      <t>KNR-W 2-01
0212-04</t>
    </r>
  </si>
  <si>
    <r>
      <rPr>
        <sz val="8"/>
        <rFont val="Arial"/>
        <family val="2"/>
        <charset val="238"/>
      </rPr>
      <t>KNR-W 2-18
0109-09
analogia</t>
    </r>
  </si>
  <si>
    <r>
      <rPr>
        <sz val="8"/>
        <rFont val="Arial"/>
        <family val="2"/>
        <charset val="238"/>
      </rPr>
      <t>KNR-W 2-18
0110-09</t>
    </r>
  </si>
  <si>
    <r>
      <rPr>
        <sz val="8"/>
        <rFont val="Arial"/>
        <family val="2"/>
        <charset val="238"/>
      </rPr>
      <t>KNR 2-18
0613-05
analogia</t>
    </r>
  </si>
  <si>
    <r>
      <rPr>
        <vertAlign val="subscript"/>
        <sz val="8"/>
        <rFont val="Arial"/>
        <family val="2"/>
        <charset val="238"/>
      </rPr>
      <t>m</t>
    </r>
    <r>
      <rPr>
        <sz val="8"/>
        <rFont val="Arial"/>
        <family val="2"/>
        <charset val="238"/>
      </rPr>
      <t xml:space="preserve">3
</t>
    </r>
    <r>
      <rPr>
        <vertAlign val="subscript"/>
        <sz val="8"/>
        <rFont val="Arial"/>
        <family val="2"/>
      </rPr>
      <t/>
    </r>
  </si>
  <si>
    <r>
      <rPr>
        <vertAlign val="subscript"/>
        <sz val="8"/>
        <rFont val="Arial"/>
        <family val="2"/>
        <charset val="238"/>
      </rPr>
      <t>m</t>
    </r>
    <r>
      <rPr>
        <sz val="8"/>
        <rFont val="Arial"/>
        <family val="2"/>
        <charset val="238"/>
      </rPr>
      <t xml:space="preserve">2
</t>
    </r>
  </si>
  <si>
    <t xml:space="preserve">urz.
</t>
  </si>
  <si>
    <t xml:space="preserve">km* 100t
</t>
  </si>
  <si>
    <t xml:space="preserve">km tor.
</t>
  </si>
  <si>
    <t xml:space="preserve">elem.
</t>
  </si>
  <si>
    <t xml:space="preserve">spoina
</t>
  </si>
  <si>
    <t xml:space="preserve">cięć.
</t>
  </si>
  <si>
    <t xml:space="preserve">złącze
</t>
  </si>
  <si>
    <r>
      <rPr>
        <sz val="8"/>
        <rFont val="Arial"/>
        <family val="2"/>
        <charset val="238"/>
      </rPr>
      <t>KNR 5-26
0202-05</t>
    </r>
  </si>
  <si>
    <r>
      <rPr>
        <sz val="8"/>
        <rFont val="Arial"/>
        <family val="2"/>
        <charset val="238"/>
      </rPr>
      <t>KNR 5-26
0103-06</t>
    </r>
  </si>
  <si>
    <r>
      <rPr>
        <sz val="8"/>
        <rFont val="Arial"/>
        <family val="2"/>
        <charset val="238"/>
      </rPr>
      <t>KNR 5-26
0201-01</t>
    </r>
  </si>
  <si>
    <t>45111000-8</t>
  </si>
  <si>
    <r>
      <rPr>
        <sz val="8"/>
        <rFont val="Arial"/>
        <family val="2"/>
        <charset val="238"/>
      </rPr>
      <t>KNR 2-01
0119-03 z.sz.
2.3.3 9902</t>
    </r>
  </si>
  <si>
    <r>
      <rPr>
        <sz val="8"/>
        <rFont val="Arial"/>
        <family val="2"/>
        <charset val="238"/>
      </rPr>
      <t>KNNR 1
0201-11</t>
    </r>
  </si>
  <si>
    <r>
      <rPr>
        <sz val="8"/>
        <rFont val="Arial"/>
        <family val="2"/>
        <charset val="238"/>
      </rPr>
      <t>KNNR 1
0503-03</t>
    </r>
  </si>
  <si>
    <r>
      <rPr>
        <sz val="8"/>
        <rFont val="Arial"/>
        <family val="2"/>
        <charset val="238"/>
      </rPr>
      <t>KNNR 1
0409-03 z.sz.
2.2.2. 9911-
03</t>
    </r>
  </si>
  <si>
    <r>
      <rPr>
        <sz val="8"/>
        <rFont val="Arial"/>
        <family val="2"/>
        <charset val="238"/>
      </rPr>
      <t>KNNR 1
0307-01</t>
    </r>
  </si>
  <si>
    <t>KNR 4-04</t>
  </si>
  <si>
    <t>45233252-0</t>
  </si>
  <si>
    <t>Roboty w zakresie nawierzchni ulic</t>
  </si>
  <si>
    <r>
      <rPr>
        <sz val="8"/>
        <rFont val="Arial"/>
        <family val="2"/>
        <charset val="238"/>
      </rPr>
      <t>KNR 2-31
0402-04</t>
    </r>
  </si>
  <si>
    <r>
      <rPr>
        <sz val="8"/>
        <rFont val="Arial"/>
        <family val="2"/>
        <charset val="238"/>
      </rPr>
      <t>KNNR 6
0109-01</t>
    </r>
  </si>
  <si>
    <r>
      <rPr>
        <sz val="8"/>
        <rFont val="Arial"/>
        <family val="2"/>
        <charset val="238"/>
      </rPr>
      <t>KNNR 6
0202-01</t>
    </r>
  </si>
  <si>
    <r>
      <rPr>
        <vertAlign val="subscript"/>
        <sz val="8"/>
        <rFont val="Arial"/>
        <family val="2"/>
        <charset val="238"/>
      </rPr>
      <t>m</t>
    </r>
    <r>
      <rPr>
        <sz val="8"/>
        <rFont val="Arial"/>
        <family val="2"/>
        <charset val="238"/>
      </rPr>
      <t xml:space="preserve">2
</t>
    </r>
    <r>
      <rPr>
        <vertAlign val="subscript"/>
        <sz val="8"/>
        <rFont val="Arial"/>
        <family val="2"/>
      </rPr>
      <t/>
    </r>
  </si>
  <si>
    <r>
      <rPr>
        <sz val="8"/>
        <rFont val="Arial"/>
        <family val="2"/>
        <charset val="238"/>
      </rPr>
      <t>KNNR 6
0401-01</t>
    </r>
  </si>
  <si>
    <r>
      <rPr>
        <sz val="8"/>
        <rFont val="Arial"/>
        <family val="2"/>
        <charset val="238"/>
      </rPr>
      <t>KNNR 6
0113-05</t>
    </r>
  </si>
  <si>
    <r>
      <rPr>
        <vertAlign val="subscript"/>
        <sz val="8"/>
        <rFont val="Arial"/>
        <family val="2"/>
        <charset val="238"/>
      </rPr>
      <t>m</t>
    </r>
    <r>
      <rPr>
        <sz val="8"/>
        <rFont val="Arial"/>
        <family val="2"/>
        <charset val="238"/>
      </rPr>
      <t>2</t>
    </r>
  </si>
  <si>
    <r>
      <rPr>
        <sz val="8"/>
        <rFont val="Arial"/>
        <family val="2"/>
        <charset val="238"/>
      </rPr>
      <t>KNNR 6
0502-03</t>
    </r>
  </si>
  <si>
    <r>
      <rPr>
        <sz val="8"/>
        <rFont val="Arial"/>
        <family val="2"/>
        <charset val="238"/>
      </rPr>
      <t>KNNR 6
0202-03</t>
    </r>
  </si>
  <si>
    <r>
      <rPr>
        <sz val="8"/>
        <rFont val="Arial"/>
        <family val="2"/>
        <charset val="238"/>
      </rPr>
      <t>KNR 2-21
0218-01</t>
    </r>
  </si>
  <si>
    <t>Roboty przygotowawcze</t>
  </si>
  <si>
    <r>
      <rPr>
        <sz val="8"/>
        <rFont val="Arial"/>
        <family val="2"/>
        <charset val="238"/>
      </rPr>
      <t>KNR 2-01
0119-01</t>
    </r>
  </si>
  <si>
    <r>
      <rPr>
        <sz val="8"/>
        <rFont val="Arial"/>
        <family val="2"/>
        <charset val="238"/>
      </rPr>
      <t>KNR 2-37
0607-02
TOR NR 14
TOR NR 16
TOR NR 18</t>
    </r>
  </si>
  <si>
    <r>
      <rPr>
        <sz val="8"/>
        <rFont val="Arial"/>
        <family val="2"/>
        <charset val="238"/>
      </rPr>
      <t>KNR 2-37
0611-02
Rz 17</t>
    </r>
  </si>
  <si>
    <r>
      <rPr>
        <sz val="8"/>
        <rFont val="Arial"/>
        <family val="2"/>
        <charset val="238"/>
      </rPr>
      <t>KNR 2-37
0704-03</t>
    </r>
  </si>
  <si>
    <r>
      <rPr>
        <sz val="8"/>
        <rFont val="Arial"/>
        <family val="2"/>
        <charset val="238"/>
      </rPr>
      <t>KNR 2-37
0704-04</t>
    </r>
  </si>
  <si>
    <r>
      <rPr>
        <sz val="8"/>
        <rFont val="Arial"/>
        <family val="2"/>
        <charset val="238"/>
      </rPr>
      <t>KNR 2-37
0704-05</t>
    </r>
  </si>
  <si>
    <r>
      <rPr>
        <sz val="8"/>
        <rFont val="Arial"/>
        <family val="2"/>
        <charset val="238"/>
      </rPr>
      <t>KNR 2-37
0705-03</t>
    </r>
  </si>
  <si>
    <r>
      <rPr>
        <sz val="8"/>
        <rFont val="Arial"/>
        <family val="2"/>
        <charset val="238"/>
      </rPr>
      <t>KNR 2-37
0705-02</t>
    </r>
  </si>
  <si>
    <t>Roboty ziemne i wzmocnienie podtorza</t>
  </si>
  <si>
    <r>
      <rPr>
        <sz val="8"/>
        <rFont val="Arial"/>
        <family val="2"/>
        <charset val="238"/>
      </rPr>
      <t>KNR 2-01
0206-01</t>
    </r>
  </si>
  <si>
    <r>
      <rPr>
        <sz val="8"/>
        <rFont val="Arial"/>
        <family val="2"/>
        <charset val="238"/>
      </rPr>
      <t>KNR 2-01
0506-04</t>
    </r>
  </si>
  <si>
    <r>
      <rPr>
        <sz val="8"/>
        <rFont val="Arial"/>
        <family val="2"/>
        <charset val="238"/>
      </rPr>
      <t>KNR 9-11
0101-02</t>
    </r>
  </si>
  <si>
    <t>KNCK-7 0501-07</t>
  </si>
  <si>
    <r>
      <rPr>
        <sz val="8"/>
        <rFont val="Arial"/>
        <family val="2"/>
        <charset val="238"/>
      </rPr>
      <t>KNR 2-31
0114-01</t>
    </r>
  </si>
  <si>
    <r>
      <rPr>
        <sz val="8"/>
        <rFont val="Arial"/>
        <family val="2"/>
        <charset val="238"/>
      </rPr>
      <t>KNR 2-31
0114-03</t>
    </r>
  </si>
  <si>
    <t>Remont i przebudowa nawierzchni torów</t>
  </si>
  <si>
    <r>
      <rPr>
        <sz val="8"/>
        <rFont val="Arial"/>
        <family val="2"/>
        <charset val="238"/>
      </rPr>
      <t>KNR 2-37
0205-01
tor nr 14
tor nr 16</t>
    </r>
  </si>
  <si>
    <r>
      <rPr>
        <sz val="8"/>
        <rFont val="Arial"/>
        <family val="2"/>
        <charset val="238"/>
      </rPr>
      <t>KNR 2-37
0104-01</t>
    </r>
  </si>
  <si>
    <r>
      <rPr>
        <sz val="8"/>
        <rFont val="Arial"/>
        <family val="2"/>
        <charset val="238"/>
      </rPr>
      <t>KNR 2-37
0203-01</t>
    </r>
  </si>
  <si>
    <r>
      <rPr>
        <sz val="8"/>
        <rFont val="Arial"/>
        <family val="2"/>
        <charset val="238"/>
      </rPr>
      <t>KNR 2-37
0103-01</t>
    </r>
  </si>
  <si>
    <r>
      <rPr>
        <sz val="8"/>
        <rFont val="Arial"/>
        <family val="2"/>
        <charset val="238"/>
      </rPr>
      <t>KNR 2-31
0109-03</t>
    </r>
  </si>
  <si>
    <r>
      <rPr>
        <sz val="8"/>
        <rFont val="Arial"/>
        <family val="2"/>
        <charset val="238"/>
      </rPr>
      <t>KNR 2-31
0109-04</t>
    </r>
  </si>
  <si>
    <r>
      <rPr>
        <sz val="8"/>
        <rFont val="Arial"/>
        <family val="2"/>
        <charset val="238"/>
      </rPr>
      <t>KNR-W 2-02
2203-03
analogia</t>
    </r>
  </si>
  <si>
    <r>
      <rPr>
        <sz val="8"/>
        <rFont val="Arial"/>
        <family val="2"/>
        <charset val="238"/>
      </rPr>
      <t>KNR-W 2-02
2203-05
analogia</t>
    </r>
  </si>
  <si>
    <r>
      <rPr>
        <sz val="8"/>
        <rFont val="Arial"/>
        <family val="2"/>
        <charset val="238"/>
      </rPr>
      <t>KNR 2-37/ GEO 0807-
01</t>
    </r>
  </si>
  <si>
    <r>
      <rPr>
        <sz val="8"/>
        <rFont val="Arial"/>
        <family val="2"/>
        <charset val="238"/>
      </rPr>
      <t>KNR 2-37
0413-02</t>
    </r>
  </si>
  <si>
    <r>
      <rPr>
        <sz val="8"/>
        <rFont val="Arial"/>
        <family val="2"/>
        <charset val="238"/>
      </rPr>
      <t>KNR 2-37
0705-01</t>
    </r>
  </si>
  <si>
    <r>
      <rPr>
        <sz val="8"/>
        <rFont val="Arial"/>
        <family val="2"/>
        <charset val="238"/>
      </rPr>
      <t>KNCK-7 0405-04
analogia</t>
    </r>
  </si>
  <si>
    <r>
      <rPr>
        <sz val="8"/>
        <rFont val="Arial"/>
        <family val="2"/>
        <charset val="238"/>
      </rPr>
      <t>KNR 2-37/ GEO 0701-
03</t>
    </r>
  </si>
  <si>
    <r>
      <rPr>
        <sz val="8"/>
        <rFont val="Arial"/>
        <family val="2"/>
        <charset val="238"/>
      </rPr>
      <t>KNR 2-37
0507-04</t>
    </r>
  </si>
  <si>
    <r>
      <rPr>
        <sz val="8"/>
        <rFont val="Arial"/>
        <family val="2"/>
        <charset val="238"/>
      </rPr>
      <t>KNR 2-37
0709-01</t>
    </r>
  </si>
  <si>
    <r>
      <rPr>
        <sz val="8"/>
        <rFont val="Arial"/>
        <family val="2"/>
        <charset val="238"/>
      </rPr>
      <t>KNR 2-37/ GEO 0820-
01
analogia</t>
    </r>
  </si>
  <si>
    <r>
      <rPr>
        <sz val="8"/>
        <rFont val="Arial"/>
        <family val="2"/>
        <charset val="238"/>
      </rPr>
      <t>KNR 2-37/ GEO 0820-
01</t>
    </r>
  </si>
  <si>
    <t>Nawierzchnia przejazdów i dróg (ścieżek) technologicznych</t>
  </si>
  <si>
    <r>
      <rPr>
        <sz val="8"/>
        <rFont val="Arial"/>
        <family val="2"/>
        <charset val="238"/>
      </rPr>
      <t>KNR 2-37/ GEO 0811-
04</t>
    </r>
  </si>
  <si>
    <r>
      <rPr>
        <sz val="8"/>
        <rFont val="Arial"/>
        <family val="2"/>
        <charset val="238"/>
      </rPr>
      <t>KNR 2-31
0101-01</t>
    </r>
  </si>
  <si>
    <r>
      <rPr>
        <sz val="8"/>
        <rFont val="Arial"/>
        <family val="2"/>
        <charset val="238"/>
      </rPr>
      <t>KNR 2-31
0401-01</t>
    </r>
  </si>
  <si>
    <r>
      <t xml:space="preserve">Rowki pod krawężniki i ławy krawężnikowe o wymiarach 20x20 cm w gruncie kat.I- II
</t>
    </r>
    <r>
      <rPr>
        <sz val="8"/>
        <rFont val="Arial"/>
        <family val="2"/>
      </rPr>
      <t/>
    </r>
  </si>
  <si>
    <r>
      <rPr>
        <sz val="8"/>
        <rFont val="Arial"/>
        <family val="2"/>
        <charset val="238"/>
      </rPr>
      <t>KNR 2-31
0403-05</t>
    </r>
  </si>
  <si>
    <r>
      <rPr>
        <sz val="8"/>
        <rFont val="Arial"/>
        <family val="2"/>
        <charset val="238"/>
      </rPr>
      <t>KNR 2-31
0511-04</t>
    </r>
  </si>
  <si>
    <t>Odwodnienie podtorza remontowanych i przebudowywanych torów.</t>
  </si>
  <si>
    <r>
      <rPr>
        <sz val="8"/>
        <rFont val="Arial"/>
        <family val="2"/>
        <charset val="238"/>
      </rPr>
      <t>KNR 2-11
0145-07
analogia</t>
    </r>
  </si>
  <si>
    <r>
      <rPr>
        <sz val="8"/>
        <rFont val="Arial"/>
        <family val="2"/>
        <charset val="238"/>
      </rPr>
      <t>KNR-W 2-18
0406-03</t>
    </r>
  </si>
  <si>
    <r>
      <rPr>
        <sz val="8"/>
        <rFont val="Arial"/>
        <family val="2"/>
        <charset val="238"/>
      </rPr>
      <t>KNR-W 2-18
0518-01</t>
    </r>
  </si>
  <si>
    <r>
      <rPr>
        <sz val="8"/>
        <rFont val="Arial"/>
        <family val="2"/>
        <charset val="238"/>
      </rPr>
      <t>KNR 2-01
0301-02</t>
    </r>
  </si>
  <si>
    <r>
      <rPr>
        <sz val="8"/>
        <rFont val="Arial"/>
        <family val="2"/>
        <charset val="238"/>
      </rPr>
      <t>KNR 2-01
0214-01</t>
    </r>
  </si>
  <si>
    <r>
      <rPr>
        <sz val="8"/>
        <rFont val="Arial"/>
        <family val="2"/>
        <charset val="238"/>
      </rPr>
      <t>KNR 2-01
0501-01</t>
    </r>
  </si>
  <si>
    <r>
      <rPr>
        <vertAlign val="subscript"/>
        <sz val="8"/>
        <rFont val="Arial"/>
        <family val="2"/>
        <charset val="238"/>
      </rPr>
      <t>m</t>
    </r>
    <r>
      <rPr>
        <sz val="8"/>
        <rFont val="Arial"/>
        <family val="2"/>
        <charset val="238"/>
      </rPr>
      <t>3</t>
    </r>
  </si>
  <si>
    <r>
      <t>km* 100m</t>
    </r>
    <r>
      <rPr>
        <vertAlign val="superscript"/>
        <sz val="8"/>
        <rFont val="Arial"/>
        <family val="2"/>
        <charset val="238"/>
      </rPr>
      <t xml:space="preserve">3
</t>
    </r>
    <r>
      <rPr>
        <sz val="8"/>
        <rFont val="Arial"/>
        <family val="2"/>
      </rPr>
      <t/>
    </r>
  </si>
  <si>
    <t>KNR 2-01
0119-01 z.sz.
2.3.3 9902</t>
  </si>
  <si>
    <t>KNR 2-01
0320-03</t>
  </si>
  <si>
    <t>KNR-W 2-01
0222-01</t>
  </si>
  <si>
    <t>KNR-W 2-01
0228-02</t>
  </si>
  <si>
    <t>KNR 4-01
0108-02</t>
  </si>
  <si>
    <t>KNR-W 2-01
0212-04</t>
  </si>
  <si>
    <t>m3</t>
  </si>
  <si>
    <t>km</t>
  </si>
  <si>
    <t>KNNR 1
0314-01 uw.
p.tab. analiza indy- widualna</t>
  </si>
  <si>
    <t>KNR 2-18
0501-02</t>
  </si>
  <si>
    <t>KNR 2-31
0801-05 z.o.
2.13. 9902-
01</t>
  </si>
  <si>
    <t>KNR 2-31
0801-01 z.o.
2.13. 9902-
01</t>
  </si>
  <si>
    <t>KNR 2-31
0109-01 z.o.
2.13. 9902-
01</t>
  </si>
  <si>
    <t>KNR 2-31
0310-01</t>
  </si>
  <si>
    <t>KNR 2-31
0312-05</t>
  </si>
  <si>
    <t>KNR 2-31
0312-06</t>
  </si>
  <si>
    <t>Montaż przyłacza kanalizacyjnego</t>
  </si>
  <si>
    <t>Montaż przyłacza wodociagowego</t>
  </si>
  <si>
    <t>Kalkulacja własna wycena indy- widualna</t>
  </si>
  <si>
    <t>Studnie rewizyjne z kręgów betonowych o śr. 1000 mm w gotowym wykopie o głę- bokości 3 m</t>
  </si>
  <si>
    <t>stud.</t>
  </si>
  <si>
    <r>
      <rPr>
        <sz val="8"/>
        <rFont val="Arial"/>
        <family val="2"/>
        <charset val="238"/>
      </rPr>
      <t>KNR 2-25
0301-02
analogia</t>
    </r>
  </si>
  <si>
    <r>
      <rPr>
        <sz val="8"/>
        <rFont val="Arial"/>
        <family val="2"/>
        <charset val="238"/>
      </rPr>
      <t>KNR-W 2-18
0206-02</t>
    </r>
  </si>
  <si>
    <r>
      <rPr>
        <sz val="8"/>
        <rFont val="Arial"/>
        <family val="2"/>
        <charset val="238"/>
      </rPr>
      <t>KNR-W 2-15
0140-05</t>
    </r>
  </si>
  <si>
    <r>
      <rPr>
        <sz val="8"/>
        <rFont val="Arial"/>
        <family val="2"/>
        <charset val="238"/>
      </rPr>
      <t>KNR-W 2-18
0802-04</t>
    </r>
  </si>
  <si>
    <r>
      <rPr>
        <sz val="8"/>
        <rFont val="Arial"/>
        <family val="2"/>
        <charset val="238"/>
      </rPr>
      <t>KNR 2-31
0801-05 z.o.
2.13. 9902-
01</t>
    </r>
  </si>
  <si>
    <r>
      <rPr>
        <sz val="8"/>
        <rFont val="Arial"/>
        <family val="2"/>
        <charset val="238"/>
      </rPr>
      <t>KNR 2-31
0109-01 z.o.
2.13. 9902-
01</t>
    </r>
  </si>
  <si>
    <r>
      <rPr>
        <sz val="8"/>
        <rFont val="Arial"/>
        <family val="2"/>
        <charset val="238"/>
      </rPr>
      <t>KNR 2-31
0801-01 z.o.
2.13. 9902-
01</t>
    </r>
  </si>
  <si>
    <r>
      <rPr>
        <sz val="8"/>
        <rFont val="Arial"/>
        <family val="2"/>
        <charset val="238"/>
      </rPr>
      <t>KNR 2-31
0310-01</t>
    </r>
  </si>
  <si>
    <r>
      <rPr>
        <sz val="8"/>
        <rFont val="Arial"/>
        <family val="2"/>
        <charset val="238"/>
      </rPr>
      <t>KNR 2-31
0312-05</t>
    </r>
  </si>
  <si>
    <r>
      <rPr>
        <sz val="8"/>
        <rFont val="Arial"/>
        <family val="2"/>
        <charset val="238"/>
      </rPr>
      <t>KNR 2-31
0312-06</t>
    </r>
  </si>
  <si>
    <r>
      <rPr>
        <sz val="8"/>
        <rFont val="Arial"/>
        <family val="2"/>
        <charset val="238"/>
      </rPr>
      <t>KNR-W 2-18
0110-04</t>
    </r>
  </si>
  <si>
    <r>
      <rPr>
        <sz val="8"/>
        <rFont val="Arial"/>
        <family val="2"/>
        <charset val="238"/>
      </rPr>
      <t>KNR 2-18
0901-01</t>
    </r>
  </si>
  <si>
    <t>Roboty fundamentowo- słupowe</t>
  </si>
  <si>
    <t>kpl</t>
  </si>
  <si>
    <t>szt.</t>
  </si>
  <si>
    <t>ustawienie słupa trakcyjnego na fundamencie palowym</t>
  </si>
  <si>
    <t>ustawienie bramki sieciowej o rozpiętości 33,4 m, słupy krańcowe bramki na 2 fundamentach palowych</t>
  </si>
  <si>
    <t>ustawienie bramki sieciowej o rozpiętości od 19,5 m do 24,1 m, słupy krańcowe bramki na 1 fundamencie palowym</t>
  </si>
  <si>
    <t>ustawienie słupa trakcyjnego z wysięgiem na dwa tory o długości 6,5 m na 2 fundamentach palowych</t>
  </si>
  <si>
    <t>ustawienie słupa trakcyjnego z wysięgiem na dwa tory o długości 10,2 m na 2 fundamentach palowych</t>
  </si>
  <si>
    <t>montaż wspornika na pomoście bramki i wysięgu przez dwa tory</t>
  </si>
  <si>
    <t>montaż odciągu 35 kN z fundamentem palowym</t>
  </si>
  <si>
    <t>montaż odciągu 22 kN z fundamentem palowym</t>
  </si>
  <si>
    <t>badanie geologiczne gruntu</t>
  </si>
  <si>
    <t>m</t>
  </si>
  <si>
    <t>Wywieszanie sieci trakcyjnej i uszynienia grupowego</t>
  </si>
  <si>
    <t>wywieszanie liny uszynienia grupowego AFL 120</t>
  </si>
  <si>
    <t>wywieszanie liny nośnej Cu 95</t>
  </si>
  <si>
    <t>wywieszanie przewodu jezdnego Dpj100</t>
  </si>
  <si>
    <t>Podwieszanie sieci trakcyjnej</t>
  </si>
  <si>
    <t>Kotwienia</t>
  </si>
  <si>
    <t>montaż podwieszenia przelotowego sieci jednodrutowej na prostej</t>
  </si>
  <si>
    <t>montaż podwieszenia przelotowego sieci jednodrutowej na łuku</t>
  </si>
  <si>
    <t xml:space="preserve">montaż podwieszenia rozjazdowego sieci jednodrutowej </t>
  </si>
  <si>
    <t>montaż podwieszenia uszynienia grupowego na słupie</t>
  </si>
  <si>
    <t>montaż podwieszenia uszynienia grupowego na pomoście bramki i wysięgu przez dwa tory</t>
  </si>
  <si>
    <t>montaż kotwienia ciężarowego sieci C95-C</t>
  </si>
  <si>
    <t>montaż kotwienia liny uszynienia grupowego</t>
  </si>
  <si>
    <t>montaż kotwienia środkowego sieci C95-C do słupów</t>
  </si>
  <si>
    <t>montaż kotwienia środkowego sieci C95-C do dźwigara bramki</t>
  </si>
  <si>
    <t>Osprzęt sieciowy</t>
  </si>
  <si>
    <t>montaż wieszaka pojedynczego przewodzącego</t>
  </si>
  <si>
    <t>montaż odgromnika rożkowego na dźwigarze bramki</t>
  </si>
  <si>
    <t>montaż izolatora sekcyjnego w sieci jednodrutowej</t>
  </si>
  <si>
    <t>montaż odłącznika sekcyjnego z napędem ręcznym</t>
  </si>
  <si>
    <t>wymiana odłącznika sekcyjnego z napędem ręcznym</t>
  </si>
  <si>
    <t>Połaczenia elektryczne</t>
  </si>
  <si>
    <t>odc.</t>
  </si>
  <si>
    <t>montaż połączenia elektrycznego dwóch sieci C95-C bezpośrednie</t>
  </si>
  <si>
    <t>montaż połączenia elektrycznego sieci C95-C poprzez odłącznik</t>
  </si>
  <si>
    <t>montaż odcinka przewodu Cu 185 o długości 3 m na bramce</t>
  </si>
  <si>
    <t>montaż połączenia mechanicznego rozjazdu</t>
  </si>
  <si>
    <t>Uszynienia</t>
  </si>
  <si>
    <t>montaż uszynienia indywidualnego konstrukcji wsporczej prętem Fe do szyn S60 podwójnego</t>
  </si>
  <si>
    <t>montaż uszynienia indywidualnego konstrukcji wsporczej prętem Fe do szyn S49 podwójnego</t>
  </si>
  <si>
    <t>montaż dwukierunkowego ogranicznika niskonapięciowego z połączeniem do bliższego toku</t>
  </si>
  <si>
    <t xml:space="preserve">montaż połączenia konstrukcji wsporczej z liną uszynienia grupowego </t>
  </si>
  <si>
    <t>montaż uziemienia konstrukcji wsporczej</t>
  </si>
  <si>
    <t>pomiar uszynienia grupowego</t>
  </si>
  <si>
    <t>Sieć powrotna</t>
  </si>
  <si>
    <t>montaż połączenia międzytokowego</t>
  </si>
  <si>
    <t>montaż połączenia międzytorowego</t>
  </si>
  <si>
    <t>montaż sieci powrotnej na rozjeździe pojedynczym za pomocą łączników z kołkami</t>
  </si>
  <si>
    <t>montaż sieci powrotnej na rozjeździe krzyżowym podwójnym za pomocą łączników z kołkami</t>
  </si>
  <si>
    <t>Tablice i malowanie oznaczeń</t>
  </si>
  <si>
    <t>montaż tablicy ostrzegawczej na słupie</t>
  </si>
  <si>
    <t>malowanie tablicy numerowej na słupie</t>
  </si>
  <si>
    <t>malowanie białego pasaj na słupie</t>
  </si>
  <si>
    <t>Pomontażowa regulacja sieci trakcyjnej</t>
  </si>
  <si>
    <t>regulacja sieci trakcyjnej jednodrutowej o długości powyżej 750 m</t>
  </si>
  <si>
    <t>Kolizja z infrastrukturą podziemną</t>
  </si>
  <si>
    <t>Przejazdy technologiczne</t>
  </si>
  <si>
    <t>lokalizacja i montaż rury ochronnej dwudzielnej na kolidującej linii kablowej</t>
  </si>
  <si>
    <t>lokalizacja i usunięcie kolizji z rurą kanalizacyjną</t>
  </si>
  <si>
    <t>przejazd technologiczny pojazdu szynowego</t>
  </si>
  <si>
    <t>Demontaż</t>
  </si>
  <si>
    <t>kpl.</t>
  </si>
  <si>
    <t>demontaż linii kablowej YAKY4x25</t>
  </si>
  <si>
    <t>demontaż linii kablowej YAKY4x120</t>
  </si>
  <si>
    <t>demontaż słupów oświetleniowych z oprawami i ustojami z utylizacją</t>
  </si>
  <si>
    <t>demontaż Sbi</t>
  </si>
  <si>
    <t>demontaż ZKP przy słupie nr 41-80</t>
  </si>
  <si>
    <t>demontaż złącza kablowo-pomiarowego półpośredniego</t>
  </si>
  <si>
    <t>demontaż szafy zasilającej</t>
  </si>
  <si>
    <t>demontaż linii kablowej 15kV typu RUHAKXS1x120</t>
  </si>
  <si>
    <t>Szafy-zasilająco-rozdzielcze</t>
  </si>
  <si>
    <t>montaż szafy oświetleniowej SO wg schematu</t>
  </si>
  <si>
    <t>montaż w nowym miejscu złącza kablowo-pomiarowego półpośredniego</t>
  </si>
  <si>
    <t>montaż szaf ER1/1 - ER7/1 oraz ER1/2 - ER9/2 wg schematu</t>
  </si>
  <si>
    <t>montaż uziemień</t>
  </si>
  <si>
    <t>Linie kablowe</t>
  </si>
  <si>
    <t>ułożenie linii kablowej YKXS1x25</t>
  </si>
  <si>
    <t>ułożenie linii kablowej YKY5x6</t>
  </si>
  <si>
    <t>ułożenie linii kablowej YKY5x16</t>
  </si>
  <si>
    <t>ułożenie linii kablowej YAKY4x25</t>
  </si>
  <si>
    <t>ułożenie linii kablowej YAKY5x35</t>
  </si>
  <si>
    <t>ułożenie linii kablowej YAKY1x70</t>
  </si>
  <si>
    <t>ułożenie linii kablowej XzTKMXpw4x2x0,8 mm2 0,6/1kV</t>
  </si>
  <si>
    <t>przełożenie istn. linii kablowej 15kV typu RUHAKXS1x120</t>
  </si>
  <si>
    <t>mufa kablowa przelotowa 12/20(24)kV</t>
  </si>
  <si>
    <t>mufa kablowa przelotowa 0,6/1(1,2)kV</t>
  </si>
  <si>
    <t>Słupy oświetleniowe</t>
  </si>
  <si>
    <t>montaż słupów oświetleniowych wraz z oprawami wg opisu</t>
  </si>
  <si>
    <t>montaż sterownika nadrzędnego /pulpit operatorski/ w systemie energetyki kolejowej</t>
  </si>
  <si>
    <t>montaż korytka DLP wg opisu</t>
  </si>
  <si>
    <t>montaż zabezpieczenia nadmiarowo-prądowego B/6A</t>
  </si>
  <si>
    <t>montaż przewodu zasilającego YDY3x1,5mm2</t>
  </si>
  <si>
    <t>montaż kanału kablowego dwuotworowego wg opisu</t>
  </si>
  <si>
    <t>badania i pomiary elektryczne zgodnie z obowiązującymi przepisami i normami</t>
  </si>
  <si>
    <t>malowanie słupów w pasy ostrzegawcze wraz z naniesienim strefy ochronnej na dolnej części słupa</t>
  </si>
  <si>
    <t>malowanie numeracji na słupach</t>
  </si>
  <si>
    <t>Wartość kosztorysowa robót bez podatku VAT</t>
  </si>
  <si>
    <t>Przewierty o długości do 150 m maszyną do wierceń poziomych  rurami o śr. 90 mm w gruntach kat. III-IV (skomasowana cena robocizny i sprzetu wg ceny rynkowej)
8</t>
  </si>
  <si>
    <r>
      <t xml:space="preserve">montaż rur ochronnych gładkościennych przepustowych </t>
    </r>
    <r>
      <rPr>
        <sz val="8"/>
        <rFont val="Symbol"/>
        <family val="1"/>
        <charset val="2"/>
      </rPr>
      <t>f</t>
    </r>
    <r>
      <rPr>
        <sz val="8"/>
        <rFont val="Arial"/>
        <family val="2"/>
        <charset val="1"/>
      </rPr>
      <t>110</t>
    </r>
  </si>
  <si>
    <r>
      <t xml:space="preserve">montaż rur ochronnych gładkościennych przepustowych </t>
    </r>
    <r>
      <rPr>
        <sz val="8"/>
        <rFont val="Symbol"/>
        <family val="1"/>
        <charset val="2"/>
      </rPr>
      <t>f</t>
    </r>
    <r>
      <rPr>
        <sz val="8"/>
        <rFont val="Arial"/>
        <family val="2"/>
        <charset val="1"/>
      </rPr>
      <t>160</t>
    </r>
  </si>
  <si>
    <r>
      <t xml:space="preserve">montaż rur ochronnych karbowanych </t>
    </r>
    <r>
      <rPr>
        <sz val="8"/>
        <rFont val="Symbol"/>
        <family val="1"/>
        <charset val="2"/>
      </rPr>
      <t>f</t>
    </r>
    <r>
      <rPr>
        <sz val="8"/>
        <rFont val="Arial"/>
        <family val="2"/>
        <charset val="1"/>
      </rPr>
      <t>110</t>
    </r>
  </si>
  <si>
    <r>
      <t xml:space="preserve">montaż rur ochronnych karbowanych </t>
    </r>
    <r>
      <rPr>
        <sz val="8"/>
        <rFont val="Symbol"/>
        <family val="1"/>
        <charset val="2"/>
      </rPr>
      <t>f</t>
    </r>
    <r>
      <rPr>
        <sz val="8"/>
        <rFont val="Arial"/>
        <family val="2"/>
        <charset val="1"/>
      </rPr>
      <t>50</t>
    </r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</si>
  <si>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</si>
  <si>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</si>
  <si>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</si>
  <si>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</si>
  <si>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</si>
  <si>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</si>
  <si>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</si>
  <si>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</si>
  <si>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</si>
  <si>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</si>
  <si>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</si>
  <si>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</si>
  <si>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</si>
  <si>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</si>
  <si>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</si>
  <si>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</si>
  <si>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</si>
  <si>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 xml:space="preserve">Roboty pomiarowe przy liniowych robotach ziemnych - trasa kolei w terenie rów- ninnym Przebudowa kolei, dróg, wałów i zapór, pogłębianie rowów melioracyjnych.
</t>
  </si>
  <si>
    <t>Wykopy oraz przekopy wykonywane koparkami podsiębiernymi 0.25 m3 na odkład w gruncie kat.III</t>
  </si>
  <si>
    <t xml:space="preserve">Wykopy liniowe o gł. do 2,8 m o szer. do 1,0 m w gruncie kat. III w umocnieniu słupowo-liniowym  1 koparka 0,60 m3
</t>
  </si>
  <si>
    <t xml:space="preserve">Wykopy liniowe o gł. do 2,4 m o szer. do 1,0 m w gruncie kat. III w umocnieniu ty- pu box  2 koparka 0,60 m3
</t>
  </si>
  <si>
    <t xml:space="preserve">Ręczne zasypywanie wykopów liniowych o ścianach pionowych piaskiem 50 cm ponad wierzch ryury
</t>
  </si>
  <si>
    <t xml:space="preserve">podłoże pod komorę wodomierzową z materiałów sypkich o grubości 15 cm
</t>
  </si>
  <si>
    <t>Zasypywanie wykopów spycharkami z przemieszczeniem gruntu na odl. do 10 m w gruncie kat. I-III</t>
  </si>
  <si>
    <t>Zagęszczenie nasypów ubijakami mechanicznymi; grunty spoiste kat. III-IV</t>
  </si>
  <si>
    <t xml:space="preserve">Wywóz ziemi samochodami skrzyniowymi na odległość do 1 km grunt.kat. III
</t>
  </si>
  <si>
    <t xml:space="preserve">Ręczne rozebranie podbudowy betonowej o grubości 12 cm 26-75 pojazdów na godzinę
</t>
  </si>
  <si>
    <t xml:space="preserve">Podbudowa betonowa z dylatacją - grubość warstwy po zagęszczeniu 12 cm 26- 75 pojazdów na godzinę
</t>
  </si>
  <si>
    <t xml:space="preserve">Nawierzchnia z mieszanek mineralno-bitumicznych grysowych - warstwa wiążąca asfaltowa - grubość po zagęszczeniu 4 cm
</t>
  </si>
  <si>
    <t xml:space="preserve">Nawierzchnia z mieszanek mineralno-bitumicznych żwirowo-piaskowych - warstwa ścieralna asfaltowa - grubość po zagęszczeniu 3 cm
</t>
  </si>
  <si>
    <t xml:space="preserve">Nawierzchnia z mieszanek mineralno-bitumicznych żwirowo-piaskowych - warstwa ścieralna asfaltowa - za każdy dalszy 1 cm grubości po zagęszczeniu
</t>
  </si>
  <si>
    <t xml:space="preserve">Projekt organizacji ruchu
</t>
  </si>
  <si>
    <t>1.2.1</t>
  </si>
  <si>
    <t>1.2.3</t>
  </si>
  <si>
    <t>1.2.2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</si>
  <si>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</si>
  <si>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</si>
  <si>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</si>
  <si>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</si>
  <si>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</si>
  <si>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</si>
  <si>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</si>
  <si>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</si>
  <si>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</si>
  <si>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 xml:space="preserve">Sieci wodociągowe - połączenie rur polietylenowych ciśnieniowych PE, PEHD me- todą zgrzewania czołowego o śr. zewnętrznej 90 mm
</t>
  </si>
  <si>
    <t xml:space="preserve">Zasuwy żeliwne klinowe owalne kołnierzowe z obudową o śr. 80 mm z nasuwką
</t>
  </si>
  <si>
    <t>Umocnienie ścian wykopów o szer.1.01 do 1.80 m i głęb.do 3.0 m w gruntach na- wodnionych kat. I-IV grodzicami wbijanymi pionowo wraz z wyciąganiem grodzic</t>
  </si>
  <si>
    <t>Ręczne rozebranie podbudowy z mas mineralno-bitumicznych o grubości 4 cm 26-75 pojazdów na godzinę</t>
  </si>
  <si>
    <t>Komora wodomierzowa z betonu - prefabrykowana</t>
  </si>
  <si>
    <t>zawór antyskażeniowy kołnierzowy o śr. 80 mm montowane w komorach</t>
  </si>
  <si>
    <t>Zasuwy żeliwne klinowe owalne kołnierzowe bez obudowy o śr. 80 mm montowane w komorach bez nasuwki</t>
  </si>
  <si>
    <t>Wodomierze skrzydełkowe domowe o śr. nominalnej 40 mm</t>
  </si>
  <si>
    <t>Podłączenie instalacji do sieci wodociągowej - nasady rurowe (opaski) na istnieją- cych rurociągach o śr. 200 mm</t>
  </si>
  <si>
    <t>Próba wodna szczelności sieci wodociągowych z rur typu HOBAS, PCW, PVC, PE, PEHD o śr.nominalnej 90-110 mm</t>
  </si>
  <si>
    <t>Jednokrotne płukanie sieci wodociągowej o śr. nominalnej do 150 mm</t>
  </si>
  <si>
    <t>Dezynfekcja rurociągów sieci wodociągowych o śr.nominalnej do 150 mm</t>
  </si>
  <si>
    <t>Badanie wody pod kątem przydatności do celów spożywczych</t>
  </si>
  <si>
    <t>DZIAŁ I A. PRZYŁĄCZA WOD-KAN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</si>
  <si>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</si>
  <si>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</si>
  <si>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</si>
  <si>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</si>
  <si>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</si>
  <si>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</si>
  <si>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</si>
  <si>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</si>
  <si>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</si>
  <si>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</si>
  <si>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</si>
  <si>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</si>
  <si>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</si>
  <si>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Roboty pomiarowe przy liniowych robotach ziemnych - trasa kolei w terenie rów- ninnym Przebudowa kolei, dróg, wałów i zapór, pogłębianie rowów melioracyjnych.</t>
  </si>
  <si>
    <t>DZIAŁ I B. PRZYŁACZE  KANALIZACJI SANITARNEJ</t>
  </si>
  <si>
    <t>1.1.</t>
  </si>
  <si>
    <t xml:space="preserve">Wykopy oraz przekopy wykonywane koparkami podsiębiernymi 0.25 m3 na odkład w gruncie kat.III
</t>
  </si>
  <si>
    <t>Ręczne zasypywanie wykopów liniowych o ścianach pionowych piaskiem 50 cm ponad wierzch rury</t>
  </si>
  <si>
    <t>Wykopy liniowe szer. 0.8-1.5 m pod fundamenty, rurociągi, kolektory w gruntach suchych z wydobyciem urobku łopatą lub wyciągiem ręcznymkat. I-II; głębokość do 3.0 m</t>
  </si>
  <si>
    <t>Wywóz ziemi samochodami skrzyniowymi na odległość do 1 km grunt.kat. III</t>
  </si>
  <si>
    <t>Podbudowa betonowa z dylatacją - grubość warstwy po zagęszczeniu 12 cm 26- 75 pojazdów na godzinę</t>
  </si>
  <si>
    <t>Ręczne rozebranie podbudowy betonowej o grubości 12 cm 26-75 pojazdów na godzinę</t>
  </si>
  <si>
    <t>Projekt organizacji ruchu</t>
  </si>
  <si>
    <t>ZBIORCZE ZESTAWIENIE</t>
  </si>
  <si>
    <t>Wartość
kosztorysowa
(PLN bez VAT)</t>
  </si>
  <si>
    <t>Razem: Roboty ziemne</t>
  </si>
  <si>
    <t>Razem: Montaż przyłącza wodociągowego</t>
  </si>
  <si>
    <t>RAZEM DZIAŁ I A. PRZYŁĄCZA WOD-KAN:</t>
  </si>
  <si>
    <t>DZIAŁ I A: PRZYŁĄCZA WOD-KAN</t>
  </si>
  <si>
    <t>1.2.</t>
  </si>
  <si>
    <t>Przewierty o długości do 150 m maszyną do wierceń poziomych  rurami o śr. 110 mm w gruntach kat. III-IV</t>
  </si>
  <si>
    <t>Przewierty o długości do 150 m maszyną do wierceń poziomych  rurami o śr. 160 mm w gruntach kat. III-IV</t>
  </si>
  <si>
    <t>Próba wodna szczelności kanałów rurowych o śr.nominalnej 200 mm</t>
  </si>
  <si>
    <t>Razem: Montaż przyłącza kanalizacyjnego</t>
  </si>
  <si>
    <t>RAZEM DZIAŁ I B. PRZYŁACZE  KANALIZACJI SANITARNEJ</t>
  </si>
  <si>
    <t>DZIAŁ I B: PRZYŁACZE  KANALIZACJI SANITARNEJ</t>
  </si>
  <si>
    <t>Odwodnienie wykopu  przez pompowanie wody</t>
  </si>
  <si>
    <t>Wykopy liniowe o gł. do 2,8 m o szer. do 1,0 m w gruncie kat. III w umocnieniu słupowo-liniowym,  koparka 0,60 m3</t>
  </si>
  <si>
    <t>Wykopy liniowe o gł. do 2,4 m o szer. do 1,0 m w gruncie kat. III w umocnieniu ty- pu box koparka 0,60 m3</t>
  </si>
  <si>
    <t>1.2.13</t>
  </si>
  <si>
    <t>1.2.14</t>
  </si>
  <si>
    <t>1.2.15</t>
  </si>
  <si>
    <t>1.2.16</t>
  </si>
  <si>
    <t>1.2.17</t>
  </si>
  <si>
    <t>1.2.18</t>
  </si>
  <si>
    <t>Przewierty o długości do 150 m maszyną do wierceń poziomych rurami 63 mm w gruntach kat. III-IV</t>
  </si>
  <si>
    <t>Przewierty o długości do 150 m maszyną do wierceń poziomych rurami 90 mm w gruntach kat. III-IV</t>
  </si>
  <si>
    <t>Przewierty o długości do 150 m maszyną do wierceń poziomych rurami 160 mm w gruntach kat. III-IV</t>
  </si>
  <si>
    <t>Przeciąganie rurociągów przewodowych o śr. nom. 32 mm w rurach ochronnych</t>
  </si>
  <si>
    <t>Przeciąganie rurociągów przewodowych o śr. nom. 63 mm w rurach ochronnych</t>
  </si>
  <si>
    <t>Przeciąganie rurociągów przewodowych o śr. nom. 90 mm w rurach ochronnych</t>
  </si>
  <si>
    <t>Sieci wodociągowe - montaż rurociągów z rur polietylenowych  o śr. zewnętrznej 63 mm</t>
  </si>
  <si>
    <t>Sieci wodociągowe - montaż rurociągów z rur polietylenowych  o śr. zewnętrznej 90 mm</t>
  </si>
  <si>
    <t>Sieci wodociągowe - połączenie rur polietylenowych ciśnieniowych metodą zgrze- wania czołowego o śr. zewnętrznej do 63 mm</t>
  </si>
  <si>
    <t>Sieci wodociągowe - połączenie rur polietylenowych ciśnieniowych  metodą zgrze- wania czołowego o śr. zewnętrznej 90 mm</t>
  </si>
  <si>
    <t>Zasuwy żeliwne klinowe owalne kołnierzowe z obudową o śr. 50 mm z nasuwką</t>
  </si>
  <si>
    <t>Zasuwy żeliwne klinowe owalne kołnierzowe z obudową o śr. 80 mm z nasuwką</t>
  </si>
  <si>
    <t>Hydrant ogrodowy  o śr. 25 mm montowany w ziemi</t>
  </si>
  <si>
    <t>Hydrant ogrodowy  o śr. 25 mm montowany w studni</t>
  </si>
  <si>
    <t>Razem: Montaż instalacji wodociągowej</t>
  </si>
  <si>
    <t>Wykopy liniowe o gł. do 4,0 m o szer. do 1,0 m w gruncie kat. III w umocnieniu ty- pu box , koparka 0,60 m3</t>
  </si>
  <si>
    <t>Zasypywanie wykopów spycharkami z przemieszczeniem gruntu na odl. do 10 m w gruncie kat. I-III-</t>
  </si>
  <si>
    <t>Razem: Montaż instalacji odwodnienia i kanalizacji deszczowej</t>
  </si>
  <si>
    <t xml:space="preserve">Przewierty o długości do 150 m maszyną do wierceń poziomych  rurami o śr. 110 mm w gruntach kat. III-IV </t>
  </si>
  <si>
    <t xml:space="preserve">Przewierty o długości do 150 m maszyną do wierceń poziomych  rurami o śr. 200mm w gruntach kat. III-IV </t>
  </si>
  <si>
    <t xml:space="preserve">Przewierty o długości do 150 m maszyną do wierceń poziomych  rurami o śr. 315 mm w gruntach kat. III-IV </t>
  </si>
  <si>
    <t xml:space="preserve">Instalacja kanalizacyjna - montaż rurociągów z rur polietylenowych  o śr. zewnętrz- nej 110 mm
</t>
  </si>
  <si>
    <t xml:space="preserve">Instalacja kanalizacyjna - montaż rurociągów z rur polietylenowych o śr. zewnętrz- nej 125 mm
</t>
  </si>
  <si>
    <t>Instalacja kanalizacyjna - montaż rurociągów z rur polietylenowych  o śr. zewnętrz- nej 315 mm</t>
  </si>
  <si>
    <t xml:space="preserve">Przepompownia ścieków deszowych w studni betonowej z kompletnym wyposażeniem wg oferty rynkowej
</t>
  </si>
  <si>
    <t>Sieci wodociągowe - połączenie rur polietylenowych ciśnieniowych PE, PEHD za pomocą kształtek elektrooporowych o śr. zewnętrznej 110 mm</t>
  </si>
  <si>
    <t xml:space="preserve">Zasuwy żeliwne klinowe owalne kołnierzowe z obudową o śr. 200 mm z nasuwką
</t>
  </si>
  <si>
    <t xml:space="preserve">Studnie rewizyjne z kręgów betonowych o śr. 1000 mm w gotowym wykopie o głębokości 3 m
</t>
  </si>
  <si>
    <t>Studzienki kanalizacyjne PVC" o śr. 315 mm - zamknięcie rurą teleskopową</t>
  </si>
  <si>
    <t>Studzienki kanalizacyjne z PVC" o śr. 600  mm - zamknięcie stożkiem betonowym</t>
  </si>
  <si>
    <t>Odwodnienia liniowe z koryt w prefabrykowanej obudowie żelbetowej z rusztem po- liamidowym o klasie obciążenia B125</t>
  </si>
  <si>
    <t>Roboty pomiarowe przy liniowych robotach ziemnych - trasa kolei w terenie rów- ninnym Przebudowa kolei, dróg, wałów i zapór, pogłębianie rowów melioracyjnych</t>
  </si>
  <si>
    <t>Wykopy liniowe o gł. do 2,8 m o szer. do 1,0 m w gruncie kat. III w umocnieniu słupowo-liniowym koparka 0,60 m3</t>
  </si>
  <si>
    <t xml:space="preserve">Wykopy liniowe o gł. do 4,0 m o szer. do 1,0 m w gruncie kat. III w umocnieniu typu box koparka 0,60 m3
</t>
  </si>
  <si>
    <t>Umocnienie ścian wykopów o szer.do 1.0 m i głęb.do 3.0 m w gruntach nawodnio- nych kat. I-IV grodzicami wbijanymi pionowo wraz z wyciąganiem grodzic ścianki VL605 S355 Lbr=10,0m z rozparciem górą HEB240 S355, kleszcz obwodowy + dwie rozpory pomiędzy studniami</t>
  </si>
  <si>
    <t xml:space="preserve">Przewierty o długości do 150 m maszyną do wierceń poziomych  rurami o śr. 180mm w gruntach kat. III-IV </t>
  </si>
  <si>
    <t xml:space="preserve">Przewierty o długości do 150 m maszyną do wierceń poziomych  rurami o śr. 200 mm w gruntach kat. III-IV </t>
  </si>
  <si>
    <t>Przeciąganie rurociągów przewodowych o śr. nom. 110 mm w rurach ochronnych</t>
  </si>
  <si>
    <t>Instalacja kanalizacyjna - montaż rurociągów z rur polietylenowych  o śr. zewnętrz- nej 110 mm</t>
  </si>
  <si>
    <t>Instalacja kanalizacyjna - montaż rurociągów z rur polietylenowych o śr. zewnętrz- nej  mm 200 mm</t>
  </si>
  <si>
    <t>Sieci kanalizacyjne - połączenie rur polietylenowych ciśnieniowych metodą zgrze- wania czołowego o śr. zewnętrznej 200 mm</t>
  </si>
  <si>
    <t xml:space="preserve">Zbiornik betonowy monolitycznyo śr. 1500 mm w gotowym wykopie o głębokości 3 z prefabrykowaną kinetą, rurą spustową Dn 100 ze stali nierdzewnej z zamontowa- nymi szybkozłaczkami Dn 50 i Dn 100 do węży pojazdów  asenizacyjnych </t>
  </si>
  <si>
    <t xml:space="preserve">Studnie rewizyjne z kręgów betonowych o śr. 1000 mm w gotowym wykopie o głę- bokości 3 m
</t>
  </si>
  <si>
    <t xml:space="preserve">Studzienki kanalizacyjne z PVC" o śr. 600  mm - zamknięcie stożkiem betonowym
</t>
  </si>
  <si>
    <t>Przepompownia ścieków sanitarnych w studni polimerbetonowej z kompletnym wyposażeniem wg oferty rynkowej</t>
  </si>
  <si>
    <t xml:space="preserve">Próba wodna szczelności kanałów rurowych o śr.nominalnej 200 mm
</t>
  </si>
  <si>
    <t>Zasuwy żeliwne klinowe owalne kołnierzowe z obudową o śr. 200 mm z nasuwką</t>
  </si>
  <si>
    <t>Razem: Montaż instalacji kanalizacji sanitarnej</t>
  </si>
  <si>
    <t>DZIAŁ II A. INSTALACJA WODOCIĄGOWA</t>
  </si>
  <si>
    <t>DZIAŁ II B. INSTALACJA ODWODNIENIA I KANALIZACJI DESZCZOWEJ</t>
  </si>
  <si>
    <t>RAZEM DZIAŁ II A. INSTALACJA WODOCIĄGOWA</t>
  </si>
  <si>
    <t>DZIAŁ II A: INSTALACJA WODOCIĄGOWA</t>
  </si>
  <si>
    <t>RAZEM DZIAŁ II B. INSTALACJA ODWODNIENIA I KANALIZACJI DESZCZOWEJ</t>
  </si>
  <si>
    <t>DZIAŁ II B: INSTALACJA ODWODNIENIA I KANALIZACJI DESZCZOWEJ</t>
  </si>
  <si>
    <t>DZIAŁ II C. INSTALACJA  KANALIZACJI SANITARNEJ</t>
  </si>
  <si>
    <t>RAZEM DZIAŁ II C. INSTALACJA  KANALIZACJI SANITARNEJ</t>
  </si>
  <si>
    <t>Montaż wykolejnic pojedynczych</t>
  </si>
  <si>
    <t>Montaż latarń pasów świetlnych; 1 pas</t>
  </si>
  <si>
    <t>Montaż zamków zwrotnicowych trzpieniowych</t>
  </si>
  <si>
    <t>DZIAŁ III. SRK</t>
  </si>
  <si>
    <t>RAZEM DZIAŁ III. SRK</t>
  </si>
  <si>
    <t>1.3</t>
  </si>
  <si>
    <t>DZIAŁ IV. DROGA DOJAZDOWA</t>
  </si>
  <si>
    <t>Wywiezienie ziemi z terenu budowy przy mechanicznym załadowaniu i wyładowaniu samochodem samowyładowczym na odległość 15 km</t>
  </si>
  <si>
    <t>Roboty pomiarowe - trasa drogi w terenie równinnym.</t>
  </si>
  <si>
    <t>Roboty ziemne wykonywane koparkami przedsiębiernymi o poj.łyżki 2.50 m3 w gr. kat. I-II z transp.urobku na odl.do 1 km sam.samowyład</t>
  </si>
  <si>
    <t>Plantowanie (obrobienie na czysto) skarp i dna wykopów wykonywanych mecha- nicznie w gruntach kat.I-III</t>
  </si>
  <si>
    <t>Nasypy wykonywane koparkami przedsiębiernymi o poj.łyżki 2.50 m3 w gr.kat. I-II z transp.urobku na odl.do 1 km sam.samowyład.</t>
  </si>
  <si>
    <t>Zagęszczanie nasypów walcami samojezdnymi statycznymi; grunt sypki kat.I-II - współczynnik zagęszczenia Js=1.00)</t>
  </si>
  <si>
    <t>Wykopy liniowe pod ławy krawężników o ścianach pionowych w gruntach suchych kat. I-II</t>
  </si>
  <si>
    <t>Ława pod krawężniki betonowa z oporem (szczegół 1)</t>
  </si>
  <si>
    <t>Warstwa stabilizacji gr.10 cm pielęgnowane piaskiem i wodą;</t>
  </si>
  <si>
    <t>Warstwa ulepszonego podłoża z mieszanki piaskowo-żwirowej, warstwa dolna gr. 20 cm z kruszywa rozściełanego ręcznie</t>
  </si>
  <si>
    <t>Krawężniki betonowe o wymiarach 15x30 cm bez ław na podsypce piaskowej;</t>
  </si>
  <si>
    <t xml:space="preserve">Warstwa górna podbudowy z kruszyw łamanych gr. 25 cm; </t>
  </si>
  <si>
    <t>Nawierzchnie z kostki brukowej betonowej 2T ażur, kolor szary, grubości 8 cm na podsypce cementowo-piaskowej z wypełnieniem spoin piaskiem</t>
  </si>
  <si>
    <t>Wypełnienie przestrzeni między kostkami grysem kamiennym</t>
  </si>
  <si>
    <t>Rozścielenie ziemi urodzajnej ręczne z przerzutem na terenie płaskim, grubość warstwy 10 cm.</t>
  </si>
  <si>
    <t>RAZEM DZIAŁ IV. DROGA DOJAZDOWA</t>
  </si>
  <si>
    <t>DZIAŁ IV: DROGA DOJAZDOWA</t>
  </si>
  <si>
    <t>DZIAŁ V. ROBOTY TOROWE</t>
  </si>
  <si>
    <t>Razem: Roboty w zakresie nawierzchni ulic</t>
  </si>
  <si>
    <t>Robzbiórki torów i rozjazdów</t>
  </si>
  <si>
    <t>Roboty pomiarowe przy liniowych robotach ziemnych - trasa kolei w terenie równinnym</t>
  </si>
  <si>
    <t>Rozbiórka ręczna torów kolejowych o szynach S 49 na podkładach betonowych z odwiezieniem materiałów na składowisko magazynowe</t>
  </si>
  <si>
    <t>Rozbiórka ręczna kolejowych rozjazdów zwyczajnych o skosie 1:9 i promieniu 190m. Szyny S-49. 1</t>
  </si>
  <si>
    <t>Przewóz szyn kolejowych</t>
  </si>
  <si>
    <t>Przewóz rozjazdów i skrzyżowań toru</t>
  </si>
  <si>
    <t>Przewóz złączek torowych</t>
  </si>
  <si>
    <t>Przewóz podrozjazdnic</t>
  </si>
  <si>
    <t>Przewóz podkładów kolejowych betonowych</t>
  </si>
  <si>
    <t>Razem: Roboty ziemne i wzmocnienie podtorza</t>
  </si>
  <si>
    <t>Razem: Rozbiórki torów i rozjazdów</t>
  </si>
  <si>
    <t>Roboty ziemne wykonywane koparkami podsiębiernymi o poj.łyżki 0.40 m3 w gr. kat.I-II z transportem urobku samochodami samowyładowczymi na odległość do 1 km</t>
  </si>
  <si>
    <t>Plantowanie skarp i dna wykopów wykonywanych mechanicznie w gr.kat.I-III</t>
  </si>
  <si>
    <t>Wzmacnianie podłoża gruntowego geosiatkami i geowłókninami na gruntach o umiarkowanej nośności sposobem ręcznym</t>
  </si>
  <si>
    <t>Kolejowy transport wewnętrzny podsypki na odległość do 1 km.</t>
  </si>
  <si>
    <t>Podbudowa z kruszywa naturalnego - warstwa dolna o grubości po zagęszczeniu 20 cm</t>
  </si>
  <si>
    <t>Podbudowa z kruszywa naturalnego - warstwa górna o grubości po zagęszczeniu 8 cm</t>
  </si>
  <si>
    <t xml:space="preserve">Podbudowa z kruszywa naturalnego - warstwa górna o grubości po zagęszczeniu 8 cm
</t>
  </si>
  <si>
    <t>1.4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</si>
  <si>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</si>
  <si>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</si>
  <si>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</si>
  <si>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</si>
  <si>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</si>
  <si>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</si>
  <si>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</si>
  <si>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</si>
  <si>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1.4.9</t>
  </si>
  <si>
    <t>1.4.10</t>
  </si>
  <si>
    <t>1.4.11</t>
  </si>
  <si>
    <t>1.4.12</t>
  </si>
  <si>
    <t>1.4.13</t>
  </si>
  <si>
    <t>1.4.14</t>
  </si>
  <si>
    <t>Układanie toru kolejowego montowanego na budowie na podkładach betonowych o rozstawie normalnym . Szyny S49 o długości 25 m.</t>
  </si>
  <si>
    <t>Materiały nawierzchniowe dla toru klasycznego z szyn S49 o długości 25 m. na podkładach betonowych Rozstaw normalny.</t>
  </si>
  <si>
    <t>Układanie toru kolejowego montowanego na budowie na podkładach drewnianych o rozstawie normalnym . Szyny S49 o długości 25 m.</t>
  </si>
  <si>
    <t>Materiały nawierzchniowe dla toru klasycznego z szyn S49 o długości 25 m. na podkładach drewnianych. Rozstaw normalny.</t>
  </si>
  <si>
    <t>Podbudowa betonowa bez dylatacji - grubość warstwy po zagęszczeniu 12 cm</t>
  </si>
  <si>
    <t>Podbudowa betonowa bez dylatacji - za każdy dalszy 1 cm grubość warstwy po zagęszczeniu</t>
  </si>
  <si>
    <t>Wykonanie tacy do mycia składów w formie nawierzchni bezpodsypkowej z prefa- brykowanych płyt żelbetowych. Płyta środkowa.</t>
  </si>
  <si>
    <t>Wykonanie tacy do mycia składów w formie nawierzchni bezpodsypkowej z prefa- brykowanych płyt żelbetowych. Płyta skrajna.</t>
  </si>
  <si>
    <t>Tory na elementach prefabrykowanych</t>
  </si>
  <si>
    <t>Spawanie szyn metodą termitową przy użyciu form suchych</t>
  </si>
  <si>
    <t xml:space="preserve">Naprawa toru kolejowego z ciągłą wymianą podkładów drewnianych o rozstawie normalnym na podsypce z tłucznia
</t>
  </si>
  <si>
    <t>Przewóz podkładów kolejowych drewnianych</t>
  </si>
  <si>
    <t>Naprawa toru przez wymianę pojedynczych zniszczonych podrozjazdnic na pod- sypce z tłucznia</t>
  </si>
  <si>
    <t>Pojedyncza wymiana podkładów strunobetonowych o rozstawie powyżej 60 cm; za- ładunek i wyładunek mechaniczny, podsypka z tłucznia</t>
  </si>
  <si>
    <t>Balastowanie rozjazdów zwyczajnych na podsypce z tłucznia przy użyciu podbijar- ki samoniwelującej</t>
  </si>
  <si>
    <t>Cięcie szyn S 49 piłą mechaniczną</t>
  </si>
  <si>
    <t>Wybudowanie złącza klejono-sprężonego typ S 49</t>
  </si>
  <si>
    <t>Wbudowanie złącza klejono-sprężonego T-I 6163 mm typ S 49</t>
  </si>
  <si>
    <t>Razem: Remont i przebudowa nawierzchni torów</t>
  </si>
  <si>
    <t>1.3.14</t>
  </si>
  <si>
    <t>1.3.15</t>
  </si>
  <si>
    <t>1.3.16</t>
  </si>
  <si>
    <t>1.3.17</t>
  </si>
  <si>
    <t>1.3.18</t>
  </si>
  <si>
    <t>1.3.19</t>
  </si>
  <si>
    <t>Razem: Nawierzchnia przejazdów i dróg (ścieżek) technologicznych</t>
  </si>
  <si>
    <t>Zabudowa przejazdów drogowych - nawierzchnia z płyt żelbetowych (budowa nowego)</t>
  </si>
  <si>
    <t>Mechaniczne wykonanie koryta na całej szerokości jezdni i chodników w gruncie kat. I-IV głębokości 20 cm</t>
  </si>
  <si>
    <t>Ława pod krawężniki betonowa z oporem</t>
  </si>
  <si>
    <t>Krawężniki betonowe wtopione o wymiarach 12x25 cm na podsypce cementowo- piaskowej</t>
  </si>
  <si>
    <t>Nawierzchnie z kostki brukowej betonowej grubość 8 cm na podsypce piaskowej</t>
  </si>
  <si>
    <t>Razem: Odwodnienie podtorza remontowanych i przebudowywanych torów</t>
  </si>
  <si>
    <t>Odwodnienie podtorza remontowanych i przebudowywanych torów</t>
  </si>
  <si>
    <t>1.5</t>
  </si>
  <si>
    <t>1.5.1</t>
  </si>
  <si>
    <t>1.5.2</t>
  </si>
  <si>
    <t>1.5.3</t>
  </si>
  <si>
    <t>1.5.4</t>
  </si>
  <si>
    <t>1.5.5</t>
  </si>
  <si>
    <t>1.5.6</t>
  </si>
  <si>
    <t>Rurociągi drenarskie o śr. 30.0 cm obsypywane żwirem</t>
  </si>
  <si>
    <t>Kanały z rur kanalizacyjnych poliestrowych o śr. nominalnej 300 mm</t>
  </si>
  <si>
    <t>Studnie kanalizacyjne systemowe pcv - o średnicy 600 mm</t>
  </si>
  <si>
    <t>Ręczne roboty ziemne z transportem urobku samochodami samowyładowczymi na odległość do 1 km (kat.gr.III)</t>
  </si>
  <si>
    <t>Nakłady uzupełniające za każde dalsze rozpoczęte 0.5 km transportu ponad 1 km samochodami samowyładowczymi po terenie lub drogach gruntowych ziemi kat.I-II</t>
  </si>
  <si>
    <t>Ręczne zasypywanie wykopów ze skarpami w gruncie kat.I-III z przerzutem na odl. do 3 m</t>
  </si>
  <si>
    <t>RAZEM DZIAŁ V. ROBOTY TOROWE</t>
  </si>
  <si>
    <t>DZIAŁ VI. KOLEJOWA SIEĆ TRAKCYJNA</t>
  </si>
  <si>
    <t>DZIAŁ II C: INSTALACJA  KANALIZACJI SANITARNEJ</t>
  </si>
  <si>
    <t>DZIAŁ III: SRK</t>
  </si>
  <si>
    <t>DZIAŁ V: ROBOTY TOROWE</t>
  </si>
  <si>
    <t>Razem: Roboty funamentowo-słupowe</t>
  </si>
  <si>
    <t>Razem: Wywieszanie sieci trakcyjnej i uszynienia grupowego</t>
  </si>
  <si>
    <t>Razem: Podwieszanie sieci trakcyjnej</t>
  </si>
  <si>
    <t>Razem: Kotwienia</t>
  </si>
  <si>
    <t>Razem: Osprzęt sieciowy</t>
  </si>
  <si>
    <t>Razem: Połaczenia elektryczne</t>
  </si>
  <si>
    <t>Razem: Uszynienia</t>
  </si>
  <si>
    <t>Razem: Sieć powrotna</t>
  </si>
  <si>
    <t>Razem: Tablice i malowanie oznaczeń</t>
  </si>
  <si>
    <t>Razem: Pomomntażowa regulacja sieci trakcyjnej</t>
  </si>
  <si>
    <t>Razem: Kolizja z infrastrukturą podziemną</t>
  </si>
  <si>
    <t>1.6</t>
  </si>
  <si>
    <t>1.6.1</t>
  </si>
  <si>
    <t>1.6.2</t>
  </si>
  <si>
    <t>1.6.3</t>
  </si>
  <si>
    <t>1.6.4</t>
  </si>
  <si>
    <t>1.7</t>
  </si>
  <si>
    <t>1.7.1</t>
  </si>
  <si>
    <t>1.7.2</t>
  </si>
  <si>
    <t>1.7.3</t>
  </si>
  <si>
    <t>1.7.4</t>
  </si>
  <si>
    <t>1.7.5</t>
  </si>
  <si>
    <t>1.7.6</t>
  </si>
  <si>
    <t>1.8</t>
  </si>
  <si>
    <t>1.8.1</t>
  </si>
  <si>
    <t>1.8.2</t>
  </si>
  <si>
    <t>1.8.3</t>
  </si>
  <si>
    <t>1.8.4</t>
  </si>
  <si>
    <t>1.9</t>
  </si>
  <si>
    <t>1.9.1</t>
  </si>
  <si>
    <t>1.9.2</t>
  </si>
  <si>
    <t>1.9.3</t>
  </si>
  <si>
    <t>1.10</t>
  </si>
  <si>
    <t>1.10.1</t>
  </si>
  <si>
    <t>1.11</t>
  </si>
  <si>
    <t>1.11.1</t>
  </si>
  <si>
    <t>1.11.2</t>
  </si>
  <si>
    <t>1.12</t>
  </si>
  <si>
    <t>1.12.1</t>
  </si>
  <si>
    <t>RAZEM DZIAŁ VI. KOLEJOWA SIEĆ TRAKCYJNA</t>
  </si>
  <si>
    <t>Razem: Przejazdy technologiczne</t>
  </si>
  <si>
    <t>DZIAŁ VI: KOLEJOWA SIEĆ TRAKCYJNA</t>
  </si>
  <si>
    <t>DZIAŁ VII. INSTALACJE ENERGETYCZNE</t>
  </si>
  <si>
    <t>Razem: Demontaż</t>
  </si>
  <si>
    <t>Razem:Słupy oświetleniowe</t>
  </si>
  <si>
    <t>Razem: Linie kablowe</t>
  </si>
  <si>
    <t>Razem: Szafy zasilająco-rozdzielcze</t>
  </si>
  <si>
    <t>RAZEM DZIAŁ VII.  INSTALACJE ENERGETYCZNE</t>
  </si>
  <si>
    <t>Sieci kanalizacyjne - połączenie rur polietylenowych ciśnieniowych PE, PEHD me- todą zgrzewania czołowego o śr. zewnętrznej 110 mm</t>
  </si>
  <si>
    <t>Podłączenie instalacji do sieci kanalizacyjnej- trójniki wbudowane do istniejących rurociągów o śr. 250 mm</t>
  </si>
  <si>
    <t>Studnia rozprężna z kręgów betonowych o śr. 1000 mm wykonywane metodą studniarską o głębokości do 3 m w gruncie kat. III</t>
  </si>
  <si>
    <t>DZIAŁVII: INSTALACJE ENERGETYCZNE</t>
  </si>
  <si>
    <t>Inwestycja: Przebudowa stacji zwrotnej "PKP Intercity" S.A. w Kołobrzegu</t>
  </si>
  <si>
    <t>Inwestor PKP Intercity S.A.</t>
  </si>
  <si>
    <t>Adres: Kołobrzeg, Stacja kolejowa</t>
  </si>
  <si>
    <t>PRZEBUDOWA STACJI ZWROTNEJ "PKP INTERCITY" S.A. W KOŁOBRZEGU</t>
  </si>
  <si>
    <t>RAZEM: PRZEBUDOWA STACJI ZWROTNEJ "PKP INTERCITY" S.A. W KOŁOBRZEGU (PLN bez VAT):</t>
  </si>
  <si>
    <t>km* 10000 sz</t>
  </si>
  <si>
    <r>
      <t xml:space="preserve">km* 10000 sz 
</t>
    </r>
    <r>
      <rPr>
        <sz val="8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</si>
</sst>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color rgb="FF000000"/>
      <name val="Times New Roman"/>
      <charset val="204"/>
    </font>
    <font>
      <vertAlign val="subscript"/>
      <sz val="8"/>
      <name val="Arial"/>
      <family val="2"/>
    </font>
    <font>
      <sz val="8"/>
      <color rgb="FF00000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vertAlign val="subscript"/>
      <sz val="8"/>
      <name val="Arial"/>
      <family val="2"/>
      <charset val="238"/>
    </font>
    <font>
      <sz val="8"/>
      <name val="Arial"/>
      <family val="2"/>
    </font>
    <font>
      <vertAlign val="superscript"/>
      <sz val="8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1"/>
      <color rgb="FF000000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name val="Arial"/>
      <family val="2"/>
      <charset val="1"/>
    </font>
    <font>
      <sz val="8"/>
      <color rgb="FF000000"/>
      <name val="Times New Roman"/>
      <family val="1"/>
      <charset val="238"/>
    </font>
    <font>
      <sz val="8"/>
      <name val="Symbol"/>
      <family val="1"/>
      <charset val="2"/>
    </font>
    <font>
      <b/>
      <sz val="10"/>
      <color indexed="8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11"/>
      <color indexed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8"/>
      <color rgb="FF0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6">
    <xf numFmtId="0" fontId="0" fillId="0" borderId="0" xfId="0" applyFill="1" applyBorder="1" applyAlignment="1">
      <alignment horizontal="left" vertical="top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4" fontId="3" fillId="3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4" borderId="5" xfId="0" applyNumberFormat="1" applyFont="1" applyFill="1" applyBorder="1" applyAlignment="1" applyProtection="1">
      <alignment horizontal="center" vertical="center" wrapText="1"/>
    </xf>
    <xf numFmtId="4" fontId="3" fillId="4" borderId="5" xfId="0" applyNumberFormat="1" applyFont="1" applyFill="1" applyBorder="1" applyAlignment="1" applyProtection="1">
      <alignment horizontal="center" vertical="center" wrapText="1"/>
    </xf>
    <xf numFmtId="4" fontId="3" fillId="4" borderId="6" xfId="0" applyNumberFormat="1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2" fontId="2" fillId="0" borderId="15" xfId="0" applyNumberFormat="1" applyFont="1" applyFill="1" applyBorder="1" applyAlignment="1">
      <alignment horizontal="center" vertical="center" wrapText="1" shrinkToFit="1"/>
    </xf>
    <xf numFmtId="2" fontId="2" fillId="0" borderId="3" xfId="0" applyNumberFormat="1" applyFont="1" applyFill="1" applyBorder="1" applyAlignment="1">
      <alignment horizontal="center" vertical="center" wrapText="1" shrinkToFit="1"/>
    </xf>
    <xf numFmtId="0" fontId="13" fillId="4" borderId="5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quotePrefix="1" applyNumberFormat="1" applyFont="1" applyFill="1" applyBorder="1" applyAlignment="1" applyProtection="1">
      <alignment horizontal="left" vertical="center" wrapText="1"/>
    </xf>
    <xf numFmtId="0" fontId="4" fillId="0" borderId="3" xfId="0" quotePrefix="1" applyFont="1" applyFill="1" applyBorder="1" applyAlignment="1">
      <alignment horizontal="left" vertical="center" wrapText="1"/>
    </xf>
    <xf numFmtId="2" fontId="2" fillId="0" borderId="25" xfId="0" applyNumberFormat="1" applyFont="1" applyFill="1" applyBorder="1" applyAlignment="1">
      <alignment horizontal="center" vertical="center"/>
    </xf>
    <xf numFmtId="2" fontId="2" fillId="0" borderId="29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 applyProtection="1">
      <alignment horizontal="center" vertical="center" wrapText="1"/>
    </xf>
    <xf numFmtId="2" fontId="3" fillId="4" borderId="5" xfId="0" applyNumberFormat="1" applyFont="1" applyFill="1" applyBorder="1" applyAlignment="1" applyProtection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shrinkToFit="1"/>
    </xf>
    <xf numFmtId="2" fontId="2" fillId="0" borderId="14" xfId="0" applyNumberFormat="1" applyFont="1" applyFill="1" applyBorder="1" applyAlignment="1">
      <alignment horizontal="center" vertical="center" shrinkToFit="1"/>
    </xf>
    <xf numFmtId="2" fontId="2" fillId="0" borderId="14" xfId="0" applyNumberFormat="1" applyFont="1" applyFill="1" applyBorder="1" applyAlignment="1">
      <alignment horizontal="center" vertical="center" wrapText="1"/>
    </xf>
    <xf numFmtId="2" fontId="3" fillId="4" borderId="8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2" fillId="0" borderId="1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/>
    </xf>
    <xf numFmtId="0" fontId="3" fillId="4" borderId="30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top"/>
    </xf>
    <xf numFmtId="0" fontId="3" fillId="4" borderId="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left" vertical="top"/>
    </xf>
    <xf numFmtId="0" fontId="3" fillId="7" borderId="7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top"/>
    </xf>
    <xf numFmtId="0" fontId="0" fillId="0" borderId="19" xfId="0" applyFill="1" applyBorder="1" applyAlignment="1">
      <alignment horizontal="left" vertical="top" wrapText="1"/>
    </xf>
    <xf numFmtId="0" fontId="0" fillId="0" borderId="35" xfId="0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/>
    </xf>
    <xf numFmtId="0" fontId="3" fillId="4" borderId="4" xfId="0" applyFont="1" applyFill="1" applyBorder="1" applyAlignment="1">
      <alignment horizontal="left" vertical="top" wrapText="1"/>
    </xf>
    <xf numFmtId="0" fontId="5" fillId="5" borderId="5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 wrapText="1"/>
    </xf>
    <xf numFmtId="0" fontId="4" fillId="6" borderId="22" xfId="0" applyFont="1" applyFill="1" applyBorder="1" applyAlignment="1">
      <alignment horizontal="center" vertical="center" wrapText="1"/>
    </xf>
    <xf numFmtId="0" fontId="0" fillId="6" borderId="23" xfId="0" applyFill="1" applyBorder="1" applyAlignment="1">
      <alignment horizontal="left" vertical="top"/>
    </xf>
    <xf numFmtId="0" fontId="3" fillId="5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left" vertical="top"/>
    </xf>
    <xf numFmtId="0" fontId="10" fillId="4" borderId="3" xfId="0" applyFont="1" applyFill="1" applyBorder="1" applyAlignment="1">
      <alignment horizontal="left" vertical="top"/>
    </xf>
    <xf numFmtId="0" fontId="5" fillId="4" borderId="8" xfId="0" applyFont="1" applyFill="1" applyBorder="1" applyAlignment="1">
      <alignment horizontal="center" vertical="top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top"/>
    </xf>
    <xf numFmtId="0" fontId="5" fillId="4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top" wrapText="1"/>
    </xf>
    <xf numFmtId="49" fontId="15" fillId="0" borderId="3" xfId="0" applyNumberFormat="1" applyFont="1" applyFill="1" applyBorder="1" applyAlignment="1" applyProtection="1">
      <alignment horizontal="left" vertical="center" wrapText="1"/>
    </xf>
    <xf numFmtId="2" fontId="15" fillId="0" borderId="3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top"/>
    </xf>
    <xf numFmtId="0" fontId="15" fillId="0" borderId="3" xfId="0" quotePrefix="1" applyNumberFormat="1" applyFont="1" applyFill="1" applyBorder="1" applyAlignment="1" applyProtection="1">
      <alignment horizontal="left" vertical="center" wrapText="1"/>
    </xf>
    <xf numFmtId="0" fontId="15" fillId="0" borderId="3" xfId="0" quotePrefix="1" applyFont="1" applyFill="1" applyBorder="1" applyAlignment="1">
      <alignment horizontal="left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" fontId="20" fillId="0" borderId="3" xfId="0" applyNumberFormat="1" applyFont="1" applyBorder="1" applyAlignment="1">
      <alignment horizontal="center" vertical="center" wrapText="1"/>
    </xf>
    <xf numFmtId="4" fontId="20" fillId="0" borderId="6" xfId="0" applyNumberFormat="1" applyFont="1" applyBorder="1" applyAlignment="1">
      <alignment horizontal="center" vertical="center" wrapText="1"/>
    </xf>
    <xf numFmtId="4" fontId="20" fillId="0" borderId="37" xfId="0" applyNumberFormat="1" applyFont="1" applyBorder="1" applyAlignment="1">
      <alignment horizontal="center" vertical="center" wrapText="1"/>
    </xf>
    <xf numFmtId="4" fontId="21" fillId="0" borderId="3" xfId="0" applyNumberFormat="1" applyFont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left" vertical="top"/>
    </xf>
    <xf numFmtId="0" fontId="0" fillId="5" borderId="19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left" vertical="top"/>
    </xf>
    <xf numFmtId="0" fontId="9" fillId="4" borderId="5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1" fontId="5" fillId="4" borderId="2" xfId="0" applyNumberFormat="1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left" vertical="top"/>
    </xf>
    <xf numFmtId="0" fontId="9" fillId="5" borderId="5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horizontal="left" vertical="top"/>
    </xf>
    <xf numFmtId="0" fontId="9" fillId="7" borderId="8" xfId="0" applyFont="1" applyFill="1" applyBorder="1" applyAlignment="1">
      <alignment horizontal="left" vertical="top"/>
    </xf>
    <xf numFmtId="1" fontId="5" fillId="7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left" vertical="top" wrapText="1"/>
    </xf>
    <xf numFmtId="0" fontId="0" fillId="5" borderId="35" xfId="0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shrinkToFit="1"/>
    </xf>
    <xf numFmtId="0" fontId="0" fillId="5" borderId="5" xfId="0" applyFill="1" applyBorder="1" applyAlignment="1">
      <alignment horizontal="left" vertical="top" wrapText="1"/>
    </xf>
    <xf numFmtId="0" fontId="3" fillId="5" borderId="7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top"/>
    </xf>
    <xf numFmtId="1" fontId="5" fillId="4" borderId="13" xfId="0" applyNumberFormat="1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left" vertical="top"/>
    </xf>
    <xf numFmtId="0" fontId="0" fillId="5" borderId="3" xfId="0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/>
    </xf>
    <xf numFmtId="0" fontId="0" fillId="4" borderId="0" xfId="0" applyFill="1" applyBorder="1" applyAlignment="1">
      <alignment horizontal="left" vertical="top"/>
    </xf>
    <xf numFmtId="0" fontId="0" fillId="5" borderId="3" xfId="0" applyFill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13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left" vertical="top"/>
    </xf>
    <xf numFmtId="0" fontId="14" fillId="5" borderId="5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left" vertical="top"/>
    </xf>
    <xf numFmtId="0" fontId="0" fillId="6" borderId="8" xfId="0" applyFill="1" applyBorder="1" applyAlignment="1">
      <alignment horizontal="left" vertical="top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top"/>
    </xf>
    <xf numFmtId="0" fontId="10" fillId="4" borderId="5" xfId="0" applyFont="1" applyFill="1" applyBorder="1" applyAlignment="1">
      <alignment horizontal="left" vertical="top"/>
    </xf>
    <xf numFmtId="0" fontId="14" fillId="4" borderId="4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top"/>
    </xf>
    <xf numFmtId="0" fontId="3" fillId="4" borderId="1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top" wrapText="1"/>
    </xf>
    <xf numFmtId="0" fontId="5" fillId="5" borderId="23" xfId="0" applyFont="1" applyFill="1" applyBorder="1" applyAlignment="1">
      <alignment horizontal="left" vertical="top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left" vertical="top" wrapText="1"/>
    </xf>
    <xf numFmtId="0" fontId="4" fillId="0" borderId="40" xfId="0" applyFont="1" applyFill="1" applyBorder="1" applyAlignment="1">
      <alignment horizontal="center" vertical="center" wrapText="1"/>
    </xf>
    <xf numFmtId="2" fontId="2" fillId="0" borderId="39" xfId="0" applyNumberFormat="1" applyFont="1" applyFill="1" applyBorder="1" applyAlignment="1">
      <alignment horizontal="center" vertical="center" shrinkToFit="1"/>
    </xf>
    <xf numFmtId="0" fontId="11" fillId="5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left" vertical="top"/>
    </xf>
    <xf numFmtId="0" fontId="16" fillId="4" borderId="5" xfId="0" applyFont="1" applyFill="1" applyBorder="1" applyAlignment="1">
      <alignment horizontal="left" vertical="top"/>
    </xf>
    <xf numFmtId="0" fontId="11" fillId="5" borderId="16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left" vertical="top"/>
    </xf>
    <xf numFmtId="0" fontId="5" fillId="0" borderId="24" xfId="0" applyFont="1" applyFill="1" applyBorder="1" applyAlignment="1">
      <alignment horizontal="left" vertical="top" wrapText="1"/>
    </xf>
    <xf numFmtId="0" fontId="5" fillId="0" borderId="23" xfId="0" applyFont="1" applyFill="1" applyBorder="1" applyAlignment="1">
      <alignment horizontal="left" vertical="top" wrapText="1"/>
    </xf>
    <xf numFmtId="0" fontId="4" fillId="0" borderId="43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2" fontId="3" fillId="4" borderId="23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4" fontId="2" fillId="0" borderId="28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left" vertical="top" wrapText="1"/>
    </xf>
    <xf numFmtId="4" fontId="2" fillId="4" borderId="6" xfId="0" applyNumberFormat="1" applyFont="1" applyFill="1" applyBorder="1" applyAlignment="1">
      <alignment horizontal="center" vertical="top" wrapText="1"/>
    </xf>
    <xf numFmtId="4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 applyProtection="1">
      <alignment horizontal="left" vertical="top" wrapText="1"/>
      <protection locked="0"/>
    </xf>
    <xf numFmtId="4" fontId="2" fillId="0" borderId="2" xfId="0" applyNumberFormat="1" applyFont="1" applyFill="1" applyBorder="1" applyAlignment="1" applyProtection="1">
      <alignment horizontal="left" vertical="top" wrapText="1"/>
      <protection locked="0"/>
    </xf>
    <xf numFmtId="4" fontId="2" fillId="0" borderId="14" xfId="0" applyNumberFormat="1" applyFont="1" applyFill="1" applyBorder="1" applyAlignment="1" applyProtection="1">
      <alignment horizontal="left" vertical="top" wrapText="1"/>
      <protection locked="0"/>
    </xf>
    <xf numFmtId="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5" fillId="5" borderId="31" xfId="0" applyNumberFormat="1" applyFont="1" applyFill="1" applyBorder="1" applyAlignment="1" applyProtection="1">
      <alignment horizontal="left" vertical="top"/>
      <protection locked="0"/>
    </xf>
    <xf numFmtId="4" fontId="2" fillId="0" borderId="17" xfId="0" applyNumberFormat="1" applyFont="1" applyFill="1" applyBorder="1" applyAlignment="1">
      <alignment horizontal="center" vertical="center" wrapText="1"/>
    </xf>
    <xf numFmtId="4" fontId="2" fillId="4" borderId="5" xfId="0" applyNumberFormat="1" applyFont="1" applyFill="1" applyBorder="1" applyAlignment="1" applyProtection="1">
      <alignment horizontal="left" vertical="top" wrapText="1"/>
      <protection locked="0"/>
    </xf>
    <xf numFmtId="4" fontId="2" fillId="0" borderId="3" xfId="0" applyNumberFormat="1" applyFont="1" applyFill="1" applyBorder="1" applyAlignment="1" applyProtection="1">
      <alignment horizontal="left" vertical="top" wrapText="1"/>
      <protection locked="0"/>
    </xf>
    <xf numFmtId="4" fontId="5" fillId="5" borderId="3" xfId="0" applyNumberFormat="1" applyFont="1" applyFill="1" applyBorder="1" applyAlignment="1" applyProtection="1">
      <alignment horizontal="left" vertical="top"/>
      <protection locked="0"/>
    </xf>
    <xf numFmtId="4" fontId="5" fillId="5" borderId="6" xfId="0" applyNumberFormat="1" applyFont="1" applyFill="1" applyBorder="1" applyAlignment="1" applyProtection="1">
      <alignment horizontal="left" vertical="top"/>
      <protection locked="0"/>
    </xf>
    <xf numFmtId="4" fontId="2" fillId="0" borderId="6" xfId="0" applyNumberFormat="1" applyFont="1" applyFill="1" applyBorder="1" applyAlignment="1">
      <alignment horizontal="center" vertical="center" wrapText="1"/>
    </xf>
    <xf numFmtId="4" fontId="3" fillId="4" borderId="23" xfId="0" applyNumberFormat="1" applyFont="1" applyFill="1" applyBorder="1" applyAlignment="1" applyProtection="1">
      <alignment horizontal="center" vertical="center" wrapText="1"/>
      <protection locked="0"/>
    </xf>
    <xf numFmtId="4" fontId="3" fillId="4" borderId="6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4" borderId="3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 applyProtection="1">
      <alignment horizontal="left" vertical="top" wrapText="1"/>
      <protection locked="0"/>
    </xf>
    <xf numFmtId="4" fontId="5" fillId="4" borderId="3" xfId="0" applyNumberFormat="1" applyFont="1" applyFill="1" applyBorder="1" applyAlignment="1">
      <alignment horizontal="center" vertical="top" wrapText="1"/>
    </xf>
    <xf numFmtId="4" fontId="0" fillId="5" borderId="5" xfId="0" applyNumberFormat="1" applyFill="1" applyBorder="1" applyAlignment="1" applyProtection="1">
      <alignment horizontal="left" vertical="top"/>
      <protection locked="0"/>
    </xf>
    <xf numFmtId="4" fontId="2" fillId="0" borderId="31" xfId="0" applyNumberFormat="1" applyFont="1" applyFill="1" applyBorder="1" applyAlignment="1">
      <alignment horizontal="center" vertical="center" wrapText="1"/>
    </xf>
    <xf numFmtId="4" fontId="0" fillId="6" borderId="23" xfId="0" applyNumberFormat="1" applyFill="1" applyBorder="1" applyAlignment="1" applyProtection="1">
      <alignment horizontal="left" vertical="top"/>
      <protection locked="0"/>
    </xf>
    <xf numFmtId="4" fontId="0" fillId="6" borderId="31" xfId="0" applyNumberFormat="1" applyFill="1" applyBorder="1" applyAlignment="1">
      <alignment horizontal="center" vertical="top"/>
    </xf>
    <xf numFmtId="4" fontId="9" fillId="4" borderId="5" xfId="0" applyNumberFormat="1" applyFont="1" applyFill="1" applyBorder="1" applyAlignment="1" applyProtection="1">
      <alignment horizontal="center" vertical="center" wrapText="1"/>
      <protection locked="0"/>
    </xf>
    <xf numFmtId="4" fontId="9" fillId="4" borderId="5" xfId="0" applyNumberFormat="1" applyFont="1" applyFill="1" applyBorder="1" applyAlignment="1">
      <alignment horizontal="center" vertical="center" wrapText="1"/>
    </xf>
    <xf numFmtId="4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4" fontId="22" fillId="4" borderId="3" xfId="0" applyNumberFormat="1" applyFont="1" applyFill="1" applyBorder="1" applyAlignment="1">
      <alignment horizontal="center" vertical="top"/>
    </xf>
    <xf numFmtId="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" xfId="0" applyNumberFormat="1" applyFont="1" applyFill="1" applyBorder="1" applyAlignment="1">
      <alignment horizontal="center" vertical="center"/>
    </xf>
    <xf numFmtId="4" fontId="0" fillId="5" borderId="32" xfId="0" applyNumberFormat="1" applyFill="1" applyBorder="1" applyAlignment="1" applyProtection="1">
      <alignment horizontal="center" vertical="center" wrapText="1"/>
      <protection locked="0"/>
    </xf>
    <xf numFmtId="4" fontId="0" fillId="4" borderId="8" xfId="0" applyNumberFormat="1" applyFill="1" applyBorder="1" applyAlignment="1" applyProtection="1">
      <alignment horizontal="left" vertical="top"/>
      <protection locked="0"/>
    </xf>
    <xf numFmtId="4" fontId="0" fillId="4" borderId="9" xfId="0" applyNumberFormat="1" applyFill="1" applyBorder="1" applyAlignment="1">
      <alignment horizontal="center" vertical="top"/>
    </xf>
    <xf numFmtId="4" fontId="0" fillId="5" borderId="36" xfId="0" applyNumberFormat="1" applyFill="1" applyBorder="1" applyAlignment="1" applyProtection="1">
      <alignment horizontal="center" vertical="center" wrapText="1"/>
      <protection locked="0"/>
    </xf>
    <xf numFmtId="4" fontId="0" fillId="5" borderId="0" xfId="0" applyNumberFormat="1" applyFill="1" applyBorder="1" applyAlignment="1" applyProtection="1">
      <alignment horizontal="center" vertical="center" wrapText="1"/>
      <protection locked="0"/>
    </xf>
    <xf numFmtId="4" fontId="0" fillId="4" borderId="5" xfId="0" applyNumberFormat="1" applyFill="1" applyBorder="1" applyAlignment="1" applyProtection="1">
      <alignment horizontal="left" vertical="top"/>
      <protection locked="0"/>
    </xf>
    <xf numFmtId="4" fontId="0" fillId="4" borderId="6" xfId="0" applyNumberFormat="1" applyFill="1" applyBorder="1" applyAlignment="1">
      <alignment horizontal="center" vertical="top"/>
    </xf>
    <xf numFmtId="4" fontId="9" fillId="5" borderId="6" xfId="0" applyNumberFormat="1" applyFont="1" applyFill="1" applyBorder="1" applyAlignment="1" applyProtection="1">
      <alignment vertical="center" wrapText="1"/>
      <protection locked="0"/>
    </xf>
    <xf numFmtId="4" fontId="5" fillId="0" borderId="6" xfId="0" applyNumberFormat="1" applyFont="1" applyFill="1" applyBorder="1" applyAlignment="1">
      <alignment horizontal="center" vertical="center"/>
    </xf>
    <xf numFmtId="4" fontId="0" fillId="6" borderId="5" xfId="0" applyNumberFormat="1" applyFill="1" applyBorder="1" applyAlignment="1" applyProtection="1">
      <alignment horizontal="left" vertical="top"/>
      <protection locked="0"/>
    </xf>
    <xf numFmtId="4" fontId="0" fillId="6" borderId="6" xfId="0" applyNumberFormat="1" applyFill="1" applyBorder="1" applyAlignment="1">
      <alignment horizontal="center" vertical="top"/>
    </xf>
    <xf numFmtId="4" fontId="0" fillId="7" borderId="8" xfId="0" applyNumberFormat="1" applyFill="1" applyBorder="1" applyAlignment="1" applyProtection="1">
      <alignment horizontal="left" vertical="top"/>
      <protection locked="0"/>
    </xf>
    <xf numFmtId="4" fontId="0" fillId="7" borderId="9" xfId="0" applyNumberFormat="1" applyFill="1" applyBorder="1" applyAlignment="1">
      <alignment horizontal="center" vertical="top"/>
    </xf>
    <xf numFmtId="4" fontId="9" fillId="7" borderId="8" xfId="0" applyNumberFormat="1" applyFont="1" applyFill="1" applyBorder="1" applyAlignment="1" applyProtection="1">
      <alignment horizontal="left" vertical="top"/>
      <protection locked="0"/>
    </xf>
    <xf numFmtId="4" fontId="9" fillId="7" borderId="9" xfId="0" applyNumberFormat="1" applyFont="1" applyFill="1" applyBorder="1" applyAlignment="1">
      <alignment horizontal="center" vertical="top"/>
    </xf>
    <xf numFmtId="4" fontId="0" fillId="7" borderId="8" xfId="0" applyNumberFormat="1" applyFill="1" applyBorder="1" applyAlignment="1" applyProtection="1">
      <alignment horizontal="left" vertical="top" wrapText="1"/>
      <protection locked="0"/>
    </xf>
    <xf numFmtId="4" fontId="0" fillId="7" borderId="9" xfId="0" applyNumberFormat="1" applyFill="1" applyBorder="1" applyAlignment="1">
      <alignment horizontal="center" vertical="top" wrapText="1"/>
    </xf>
    <xf numFmtId="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6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 applyProtection="1">
      <alignment vertical="center" wrapText="1"/>
      <protection locked="0"/>
    </xf>
    <xf numFmtId="4" fontId="0" fillId="5" borderId="32" xfId="0" applyNumberFormat="1" applyFill="1" applyBorder="1" applyAlignment="1" applyProtection="1">
      <alignment horizontal="left" vertical="top" wrapText="1"/>
      <protection locked="0"/>
    </xf>
    <xf numFmtId="4" fontId="0" fillId="5" borderId="36" xfId="0" applyNumberFormat="1" applyFill="1" applyBorder="1" applyAlignment="1" applyProtection="1">
      <alignment horizontal="left" vertical="top" wrapText="1"/>
      <protection locked="0"/>
    </xf>
    <xf numFmtId="4" fontId="0" fillId="5" borderId="5" xfId="0" applyNumberFormat="1" applyFill="1" applyBorder="1" applyAlignment="1" applyProtection="1">
      <alignment horizontal="left" vertical="top" wrapText="1"/>
      <protection locked="0"/>
    </xf>
    <xf numFmtId="4" fontId="9" fillId="4" borderId="8" xfId="0" applyNumberFormat="1" applyFont="1" applyFill="1" applyBorder="1" applyAlignment="1" applyProtection="1">
      <alignment horizontal="left" vertical="top"/>
      <protection locked="0"/>
    </xf>
    <xf numFmtId="4" fontId="9" fillId="4" borderId="9" xfId="0" applyNumberFormat="1" applyFont="1" applyFill="1" applyBorder="1" applyAlignment="1">
      <alignment horizontal="center" vertical="top"/>
    </xf>
    <xf numFmtId="4" fontId="0" fillId="4" borderId="3" xfId="0" applyNumberFormat="1" applyFill="1" applyBorder="1" applyAlignment="1" applyProtection="1">
      <alignment horizontal="left" vertical="top"/>
      <protection locked="0"/>
    </xf>
    <xf numFmtId="4" fontId="0" fillId="4" borderId="3" xfId="0" applyNumberFormat="1" applyFill="1" applyBorder="1" applyAlignment="1">
      <alignment horizontal="center" vertical="top"/>
    </xf>
    <xf numFmtId="4" fontId="0" fillId="5" borderId="6" xfId="0" applyNumberFormat="1" applyFill="1" applyBorder="1" applyAlignment="1" applyProtection="1">
      <alignment horizontal="left" vertical="top" wrapText="1"/>
      <protection locked="0"/>
    </xf>
    <xf numFmtId="4" fontId="0" fillId="5" borderId="3" xfId="0" applyNumberFormat="1" applyFill="1" applyBorder="1" applyAlignment="1" applyProtection="1">
      <alignment horizontal="left" vertical="top" wrapText="1"/>
      <protection locked="0"/>
    </xf>
    <xf numFmtId="4" fontId="0" fillId="4" borderId="0" xfId="0" applyNumberFormat="1" applyFill="1" applyBorder="1" applyAlignment="1" applyProtection="1">
      <alignment horizontal="left" vertical="top"/>
      <protection locked="0"/>
    </xf>
    <xf numFmtId="4" fontId="0" fillId="4" borderId="21" xfId="0" applyNumberFormat="1" applyFill="1" applyBorder="1" applyAlignment="1">
      <alignment horizontal="center" vertical="top"/>
    </xf>
    <xf numFmtId="4" fontId="0" fillId="5" borderId="3" xfId="0" applyNumberFormat="1" applyFill="1" applyBorder="1" applyAlignment="1" applyProtection="1">
      <alignment horizontal="left" vertical="top"/>
      <protection locked="0"/>
    </xf>
    <xf numFmtId="4" fontId="9" fillId="5" borderId="6" xfId="0" applyNumberFormat="1" applyFont="1" applyFill="1" applyBorder="1" applyAlignment="1" applyProtection="1">
      <alignment horizontal="left" vertical="top"/>
      <protection locked="0"/>
    </xf>
    <xf numFmtId="4" fontId="5" fillId="0" borderId="3" xfId="0" applyNumberFormat="1" applyFont="1" applyFill="1" applyBorder="1" applyAlignment="1">
      <alignment horizontal="center" vertical="center"/>
    </xf>
    <xf numFmtId="4" fontId="0" fillId="6" borderId="8" xfId="0" applyNumberFormat="1" applyFill="1" applyBorder="1" applyAlignment="1" applyProtection="1">
      <alignment horizontal="left" vertical="top"/>
      <protection locked="0"/>
    </xf>
    <xf numFmtId="4" fontId="0" fillId="6" borderId="8" xfId="0" applyNumberFormat="1" applyFill="1" applyBorder="1" applyAlignment="1">
      <alignment horizontal="center" vertical="top"/>
    </xf>
    <xf numFmtId="4" fontId="10" fillId="4" borderId="5" xfId="0" applyNumberFormat="1" applyFont="1" applyFill="1" applyBorder="1" applyAlignment="1" applyProtection="1">
      <alignment horizontal="left" vertical="top"/>
      <protection locked="0"/>
    </xf>
    <xf numFmtId="4" fontId="10" fillId="4" borderId="5" xfId="0" applyNumberFormat="1" applyFont="1" applyFill="1" applyBorder="1" applyAlignment="1">
      <alignment horizontal="center" vertical="top"/>
    </xf>
    <xf numFmtId="4" fontId="5" fillId="4" borderId="0" xfId="0" applyNumberFormat="1" applyFont="1" applyFill="1" applyBorder="1" applyAlignment="1" applyProtection="1">
      <alignment horizontal="center" vertical="top"/>
      <protection locked="0"/>
    </xf>
    <xf numFmtId="4" fontId="5" fillId="4" borderId="0" xfId="0" applyNumberFormat="1" applyFont="1" applyFill="1" applyBorder="1" applyAlignment="1">
      <alignment horizontal="center" vertical="top"/>
    </xf>
    <xf numFmtId="4" fontId="2" fillId="0" borderId="3" xfId="0" applyNumberFormat="1" applyFont="1" applyFill="1" applyBorder="1" applyAlignment="1" applyProtection="1">
      <alignment horizontal="center" vertical="center"/>
      <protection locked="0"/>
    </xf>
    <xf numFmtId="4" fontId="2" fillId="5" borderId="3" xfId="0" applyNumberFormat="1" applyFont="1" applyFill="1" applyBorder="1" applyAlignment="1" applyProtection="1">
      <alignment horizontal="left" vertical="top"/>
      <protection locked="0"/>
    </xf>
    <xf numFmtId="4" fontId="5" fillId="4" borderId="3" xfId="0" applyNumberFormat="1" applyFont="1" applyFill="1" applyBorder="1" applyAlignment="1" applyProtection="1">
      <alignment horizontal="left" vertical="top"/>
      <protection locked="0"/>
    </xf>
    <xf numFmtId="4" fontId="5" fillId="4" borderId="3" xfId="0" applyNumberFormat="1" applyFont="1" applyFill="1" applyBorder="1" applyAlignment="1">
      <alignment horizontal="center" vertical="top"/>
    </xf>
    <xf numFmtId="4" fontId="12" fillId="5" borderId="3" xfId="0" applyNumberFormat="1" applyFont="1" applyFill="1" applyBorder="1" applyAlignment="1" applyProtection="1">
      <alignment horizontal="left" vertical="top"/>
      <protection locked="0"/>
    </xf>
    <xf numFmtId="4" fontId="0" fillId="0" borderId="6" xfId="0" applyNumberFormat="1" applyFill="1" applyBorder="1" applyAlignment="1">
      <alignment horizontal="center" vertical="top"/>
    </xf>
    <xf numFmtId="4" fontId="0" fillId="6" borderId="3" xfId="0" applyNumberFormat="1" applyFill="1" applyBorder="1" applyAlignment="1" applyProtection="1">
      <alignment horizontal="left" vertical="top"/>
      <protection locked="0"/>
    </xf>
    <xf numFmtId="4" fontId="0" fillId="6" borderId="3" xfId="0" applyNumberFormat="1" applyFill="1" applyBorder="1" applyAlignment="1">
      <alignment horizontal="center" vertical="top"/>
    </xf>
    <xf numFmtId="4" fontId="11" fillId="4" borderId="3" xfId="0" applyNumberFormat="1" applyFont="1" applyFill="1" applyBorder="1" applyAlignment="1" applyProtection="1">
      <alignment horizontal="left" vertical="top"/>
      <protection locked="0"/>
    </xf>
    <xf numFmtId="4" fontId="11" fillId="4" borderId="3" xfId="0" applyNumberFormat="1" applyFont="1" applyFill="1" applyBorder="1" applyAlignment="1">
      <alignment horizontal="center" vertical="top"/>
    </xf>
    <xf numFmtId="4" fontId="16" fillId="4" borderId="5" xfId="0" applyNumberFormat="1" applyFont="1" applyFill="1" applyBorder="1" applyAlignment="1" applyProtection="1">
      <alignment horizontal="left" vertical="top"/>
      <protection locked="0"/>
    </xf>
    <xf numFmtId="4" fontId="16" fillId="4" borderId="6" xfId="0" applyNumberFormat="1" applyFont="1" applyFill="1" applyBorder="1" applyAlignment="1">
      <alignment horizontal="center" vertical="top"/>
    </xf>
    <xf numFmtId="4" fontId="12" fillId="5" borderId="16" xfId="0" applyNumberFormat="1" applyFont="1" applyFill="1" applyBorder="1" applyAlignment="1" applyProtection="1">
      <alignment horizontal="left" vertical="top"/>
      <protection locked="0"/>
    </xf>
    <xf numFmtId="4" fontId="24" fillId="0" borderId="16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23" xfId="0" applyFill="1" applyBorder="1" applyAlignment="1">
      <alignment horizontal="center" vertical="top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left" vertical="top" wrapText="1"/>
    </xf>
    <xf numFmtId="0" fontId="5" fillId="0" borderId="42" xfId="0" applyFont="1" applyFill="1" applyBorder="1" applyAlignment="1">
      <alignment horizontal="left" vertical="top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top"/>
    </xf>
    <xf numFmtId="4" fontId="23" fillId="0" borderId="3" xfId="0" applyNumberFormat="1" applyFont="1" applyFill="1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1399443</xdr:colOff>
      <xdr:row>3</xdr:row>
      <xdr:rowOff>118187</xdr:rowOff>
    </xdr:to>
    <xdr:pic>
      <xdr:nvPicPr>
        <xdr:cNvPr id="3" name="Obraz 31" descr="belka u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46481" cy="601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161193</xdr:colOff>
      <xdr:row>0</xdr:row>
      <xdr:rowOff>33006</xdr:rowOff>
    </xdr:from>
    <xdr:to>
      <xdr:col>6</xdr:col>
      <xdr:colOff>648047</xdr:colOff>
      <xdr:row>4</xdr:row>
      <xdr:rowOff>29308</xdr:rowOff>
    </xdr:to>
    <xdr:pic>
      <xdr:nvPicPr>
        <xdr:cNvPr id="3" name="Obraz 31" descr="belka ue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212" y="33006"/>
          <a:ext cx="5908777" cy="641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="130" zoomScaleNormal="130" workbookViewId="0">
      <selection activeCell="F8" sqref="F8"/>
    </sheetView>
  </sheetViews>
  <sheetFormatPr defaultRowHeight="12.75" x14ac:dyDescent="0.2"/>
  <cols>
    <col min="1" max="1" width="8.33203125" customWidth="1"/>
    <col min="2" max="2" width="10.83203125" bestFit="1" customWidth="1"/>
    <col min="3" max="3" width="53.33203125" customWidth="1"/>
    <col min="4" max="4" width="24.83203125" customWidth="1"/>
  </cols>
  <sheetData>
    <row r="1" spans="1:4" s="70" customFormat="1" x14ac:dyDescent="0.2">
      <c r="A1" s="309"/>
      <c r="B1" s="309"/>
      <c r="C1" s="309"/>
      <c r="D1" s="309"/>
    </row>
    <row r="2" spans="1:4" s="70" customFormat="1" x14ac:dyDescent="0.2">
      <c r="A2" s="309"/>
      <c r="B2" s="309"/>
      <c r="C2" s="309"/>
      <c r="D2" s="309"/>
    </row>
    <row r="3" spans="1:4" s="70" customFormat="1" x14ac:dyDescent="0.2">
      <c r="A3" s="309"/>
      <c r="B3" s="309"/>
      <c r="C3" s="309"/>
      <c r="D3" s="309"/>
    </row>
    <row r="4" spans="1:4" s="70" customFormat="1" x14ac:dyDescent="0.2">
      <c r="A4" s="310"/>
      <c r="B4" s="310"/>
      <c r="C4" s="310"/>
      <c r="D4" s="310"/>
    </row>
    <row r="5" spans="1:4" x14ac:dyDescent="0.2">
      <c r="A5" s="318" t="s">
        <v>606</v>
      </c>
      <c r="B5" s="318"/>
      <c r="C5" s="318"/>
      <c r="D5" s="318"/>
    </row>
    <row r="6" spans="1:4" x14ac:dyDescent="0.2">
      <c r="A6" s="318"/>
      <c r="B6" s="318"/>
      <c r="C6" s="318"/>
      <c r="D6" s="318"/>
    </row>
    <row r="7" spans="1:4" x14ac:dyDescent="0.2">
      <c r="A7" s="318"/>
      <c r="B7" s="318"/>
      <c r="C7" s="318"/>
      <c r="D7" s="318"/>
    </row>
    <row r="8" spans="1:4" ht="48.75" customHeight="1" x14ac:dyDescent="0.2">
      <c r="A8" s="318"/>
      <c r="B8" s="318"/>
      <c r="C8" s="318"/>
      <c r="D8" s="318"/>
    </row>
    <row r="9" spans="1:4" ht="38.25" x14ac:dyDescent="0.2">
      <c r="A9" s="313" t="s">
        <v>363</v>
      </c>
      <c r="B9" s="313"/>
      <c r="C9" s="313"/>
      <c r="D9" s="120" t="s">
        <v>364</v>
      </c>
    </row>
    <row r="10" spans="1:4" ht="30" customHeight="1" x14ac:dyDescent="0.2">
      <c r="A10" s="317" t="s">
        <v>368</v>
      </c>
      <c r="B10" s="317"/>
      <c r="C10" s="317"/>
      <c r="D10" s="121">
        <f>'LISTA POZYCJI'!G45</f>
        <v>0</v>
      </c>
    </row>
    <row r="11" spans="1:4" ht="30" customHeight="1" x14ac:dyDescent="0.2">
      <c r="A11" s="317" t="s">
        <v>375</v>
      </c>
      <c r="B11" s="317"/>
      <c r="C11" s="317"/>
      <c r="D11" s="121">
        <f>'LISTA POZYCJI'!G71</f>
        <v>0</v>
      </c>
    </row>
    <row r="12" spans="1:4" ht="44.25" customHeight="1" x14ac:dyDescent="0.2">
      <c r="A12" s="317" t="s">
        <v>436</v>
      </c>
      <c r="B12" s="317"/>
      <c r="C12" s="317"/>
      <c r="D12" s="122">
        <f>'LISTA POZYCJI'!G104</f>
        <v>0</v>
      </c>
    </row>
    <row r="13" spans="1:4" ht="39" customHeight="1" x14ac:dyDescent="0.2">
      <c r="A13" s="317" t="s">
        <v>438</v>
      </c>
      <c r="B13" s="317"/>
      <c r="C13" s="317"/>
      <c r="D13" s="121">
        <f>'LISTA POZYCJI'!G132</f>
        <v>0</v>
      </c>
    </row>
    <row r="14" spans="1:4" ht="30" customHeight="1" x14ac:dyDescent="0.2">
      <c r="A14" s="314" t="s">
        <v>548</v>
      </c>
      <c r="B14" s="315"/>
      <c r="C14" s="316"/>
      <c r="D14" s="121">
        <f>'LISTA POZYCJI'!G161</f>
        <v>0</v>
      </c>
    </row>
    <row r="15" spans="1:4" ht="30" customHeight="1" x14ac:dyDescent="0.2">
      <c r="A15" s="317" t="s">
        <v>549</v>
      </c>
      <c r="B15" s="317"/>
      <c r="C15" s="317"/>
      <c r="D15" s="121">
        <f>'LISTA POZYCJI'!G167</f>
        <v>0</v>
      </c>
    </row>
    <row r="16" spans="1:4" ht="30" customHeight="1" x14ac:dyDescent="0.2">
      <c r="A16" s="317" t="s">
        <v>464</v>
      </c>
      <c r="B16" s="317"/>
      <c r="C16" s="317"/>
      <c r="D16" s="121">
        <f>'LISTA POZYCJI'!G189</f>
        <v>0</v>
      </c>
    </row>
    <row r="17" spans="1:4" ht="30" customHeight="1" x14ac:dyDescent="0.2">
      <c r="A17" s="317" t="s">
        <v>550</v>
      </c>
      <c r="B17" s="317"/>
      <c r="C17" s="317"/>
      <c r="D17" s="123">
        <f>'LISTA POZYCJI'!G249</f>
        <v>0</v>
      </c>
    </row>
    <row r="18" spans="1:4" ht="30" customHeight="1" x14ac:dyDescent="0.2">
      <c r="A18" s="317" t="s">
        <v>592</v>
      </c>
      <c r="B18" s="317"/>
      <c r="C18" s="317"/>
      <c r="D18" s="121">
        <f>'LISTA POZYCJI'!G323</f>
        <v>0</v>
      </c>
    </row>
    <row r="19" spans="1:4" ht="30" customHeight="1" x14ac:dyDescent="0.2">
      <c r="A19" s="317" t="s">
        <v>602</v>
      </c>
      <c r="B19" s="317"/>
      <c r="C19" s="317"/>
      <c r="D19" s="122">
        <f>'LISTA POZYCJI'!G370</f>
        <v>0</v>
      </c>
    </row>
    <row r="20" spans="1:4" ht="61.5" customHeight="1" x14ac:dyDescent="0.2">
      <c r="A20" s="311" t="s">
        <v>607</v>
      </c>
      <c r="B20" s="312"/>
      <c r="C20" s="312"/>
      <c r="D20" s="124">
        <f>SUM(D10:D19)</f>
        <v>0</v>
      </c>
    </row>
  </sheetData>
  <sheetProtection algorithmName="SHA-512" hashValue="L2W09iK6Q/mf0pJKl7r45z8gR9pvS7ybUSqIJsG4mR8mJFPqsxwsO36Lkt1vtQDFYn/qe2NRan0OTFUecMc1uw==" saltValue="vzC8ioU2mhisSa79zRT1zQ==" spinCount="100000" sheet="1" objects="1" scenarios="1" selectLockedCells="1" selectUnlockedCells="1"/>
  <mergeCells count="14">
    <mergeCell ref="A1:D4"/>
    <mergeCell ref="A20:C20"/>
    <mergeCell ref="A9:C9"/>
    <mergeCell ref="A14:C14"/>
    <mergeCell ref="A15:C15"/>
    <mergeCell ref="A16:C16"/>
    <mergeCell ref="A17:C17"/>
    <mergeCell ref="A18:C18"/>
    <mergeCell ref="A19:C19"/>
    <mergeCell ref="A5:D8"/>
    <mergeCell ref="A10:C10"/>
    <mergeCell ref="A11:C11"/>
    <mergeCell ref="A12:C12"/>
    <mergeCell ref="A13:C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1"/>
  <sheetViews>
    <sheetView showGridLines="0" tabSelected="1" zoomScale="130" zoomScaleNormal="130" workbookViewId="0">
      <selection activeCell="F13" sqref="F13"/>
    </sheetView>
  </sheetViews>
  <sheetFormatPr defaultRowHeight="12.75" x14ac:dyDescent="0.2"/>
  <cols>
    <col min="1" max="1" width="6.33203125" style="16" customWidth="1"/>
    <col min="2" max="2" width="38.6640625" style="25" hidden="1" customWidth="1"/>
    <col min="3" max="3" width="65.6640625" style="7" customWidth="1"/>
    <col min="4" max="4" width="6.5" style="16" customWidth="1"/>
    <col min="5" max="5" width="7.6640625" style="66" customWidth="1"/>
    <col min="6" max="6" width="10.6640625" style="219" customWidth="1"/>
    <col min="7" max="7" width="12.5" style="219" customWidth="1"/>
  </cols>
  <sheetData>
    <row r="1" spans="1:7" s="70" customFormat="1" x14ac:dyDescent="0.2">
      <c r="A1" s="16"/>
      <c r="B1" s="25"/>
      <c r="C1" s="7"/>
      <c r="D1" s="16"/>
      <c r="E1" s="66"/>
      <c r="F1" s="219"/>
      <c r="G1" s="219"/>
    </row>
    <row r="2" spans="1:7" s="70" customFormat="1" x14ac:dyDescent="0.2">
      <c r="A2" s="16"/>
      <c r="B2" s="25"/>
      <c r="C2" s="7"/>
      <c r="D2" s="16"/>
      <c r="E2" s="66"/>
      <c r="F2" s="219"/>
      <c r="G2" s="219"/>
    </row>
    <row r="3" spans="1:7" s="70" customFormat="1" x14ac:dyDescent="0.2">
      <c r="A3" s="16"/>
      <c r="B3" s="25"/>
      <c r="C3" s="7"/>
      <c r="D3" s="16"/>
      <c r="E3" s="66"/>
      <c r="F3" s="219"/>
      <c r="G3" s="219"/>
    </row>
    <row r="4" spans="1:7" s="70" customFormat="1" x14ac:dyDescent="0.2">
      <c r="A4" s="16"/>
      <c r="B4" s="25"/>
      <c r="C4" s="7"/>
      <c r="D4" s="16"/>
      <c r="E4" s="66"/>
      <c r="F4" s="219"/>
      <c r="G4" s="219"/>
    </row>
    <row r="5" spans="1:7" s="70" customFormat="1" x14ac:dyDescent="0.2">
      <c r="A5" s="16"/>
      <c r="B5" s="25"/>
      <c r="C5" s="7"/>
      <c r="D5" s="16"/>
      <c r="E5" s="66"/>
      <c r="F5" s="219"/>
      <c r="G5" s="219"/>
    </row>
    <row r="6" spans="1:7" s="70" customFormat="1" ht="6.75" customHeight="1" x14ac:dyDescent="0.2">
      <c r="A6" s="16"/>
      <c r="B6" s="25"/>
      <c r="C6" s="7"/>
      <c r="D6" s="16"/>
      <c r="E6" s="66"/>
      <c r="F6" s="219"/>
      <c r="G6" s="219"/>
    </row>
    <row r="7" spans="1:7" ht="18.75" customHeight="1" x14ac:dyDescent="0.2">
      <c r="A7" s="12"/>
      <c r="B7" s="38"/>
      <c r="C7" s="319" t="s">
        <v>603</v>
      </c>
      <c r="D7" s="320"/>
      <c r="E7" s="54"/>
      <c r="F7" s="220"/>
      <c r="G7" s="221"/>
    </row>
    <row r="8" spans="1:7" x14ac:dyDescent="0.2">
      <c r="A8" s="12"/>
      <c r="B8" s="38"/>
      <c r="C8" s="188" t="s">
        <v>605</v>
      </c>
      <c r="D8" s="23"/>
      <c r="E8" s="54"/>
      <c r="F8" s="220"/>
      <c r="G8" s="220"/>
    </row>
    <row r="9" spans="1:7" ht="15.75" customHeight="1" x14ac:dyDescent="0.2">
      <c r="A9" s="12"/>
      <c r="B9" s="38"/>
      <c r="C9" s="189" t="s">
        <v>604</v>
      </c>
      <c r="D9" s="24"/>
      <c r="E9" s="55"/>
      <c r="G9" s="222"/>
    </row>
    <row r="10" spans="1:7" ht="30" customHeight="1" x14ac:dyDescent="0.2">
      <c r="A10" s="1" t="s">
        <v>12</v>
      </c>
      <c r="B10" s="1" t="s">
        <v>13</v>
      </c>
      <c r="C10" s="1" t="s">
        <v>14</v>
      </c>
      <c r="D10" s="2" t="s">
        <v>15</v>
      </c>
      <c r="E10" s="56" t="s">
        <v>9</v>
      </c>
      <c r="F10" s="2" t="s">
        <v>10</v>
      </c>
      <c r="G10" s="2" t="s">
        <v>11</v>
      </c>
    </row>
    <row r="11" spans="1:7" ht="30" customHeight="1" x14ac:dyDescent="0.2">
      <c r="A11" s="28"/>
      <c r="B11" s="29"/>
      <c r="C11" s="48" t="s">
        <v>339</v>
      </c>
      <c r="D11" s="30"/>
      <c r="E11" s="57"/>
      <c r="F11" s="30"/>
      <c r="G11" s="31"/>
    </row>
    <row r="12" spans="1:7" ht="30" customHeight="1" x14ac:dyDescent="0.2">
      <c r="A12" s="33" t="s">
        <v>17</v>
      </c>
      <c r="B12" s="33" t="s">
        <v>18</v>
      </c>
      <c r="C12" s="93" t="s">
        <v>19</v>
      </c>
      <c r="D12" s="195"/>
      <c r="E12" s="176"/>
      <c r="F12" s="223"/>
      <c r="G12" s="224"/>
    </row>
    <row r="13" spans="1:7" ht="45" x14ac:dyDescent="0.2">
      <c r="A13" s="32" t="s">
        <v>282</v>
      </c>
      <c r="B13" s="26" t="s">
        <v>144</v>
      </c>
      <c r="C13" s="35" t="s">
        <v>299</v>
      </c>
      <c r="D13" s="42" t="s">
        <v>151</v>
      </c>
      <c r="E13" s="46">
        <v>8.9999999999999993E-3</v>
      </c>
      <c r="F13" s="225"/>
      <c r="G13" s="227">
        <f>E13*F13</f>
        <v>0</v>
      </c>
    </row>
    <row r="14" spans="1:7" ht="30" customHeight="1" x14ac:dyDescent="0.2">
      <c r="A14" s="5" t="s">
        <v>283</v>
      </c>
      <c r="B14" s="34" t="s">
        <v>149</v>
      </c>
      <c r="C14" s="36" t="s">
        <v>300</v>
      </c>
      <c r="D14" s="34" t="s">
        <v>150</v>
      </c>
      <c r="E14" s="47">
        <v>34.875</v>
      </c>
      <c r="F14" s="226"/>
      <c r="G14" s="227">
        <f t="shared" ref="G14:G29" si="0">E14*F14</f>
        <v>0</v>
      </c>
    </row>
    <row r="15" spans="1:7" ht="30" customHeight="1" x14ac:dyDescent="0.2">
      <c r="A15" s="32" t="s">
        <v>284</v>
      </c>
      <c r="B15" s="32" t="s">
        <v>20</v>
      </c>
      <c r="C15" s="44" t="s">
        <v>301</v>
      </c>
      <c r="D15" s="19" t="s">
        <v>63</v>
      </c>
      <c r="E15" s="58">
        <v>15</v>
      </c>
      <c r="F15" s="228"/>
      <c r="G15" s="227">
        <f t="shared" si="0"/>
        <v>0</v>
      </c>
    </row>
    <row r="16" spans="1:7" ht="30" customHeight="1" x14ac:dyDescent="0.2">
      <c r="A16" s="5" t="s">
        <v>285</v>
      </c>
      <c r="B16" s="5" t="s">
        <v>21</v>
      </c>
      <c r="C16" s="45" t="s">
        <v>302</v>
      </c>
      <c r="D16" s="4" t="s">
        <v>63</v>
      </c>
      <c r="E16" s="11">
        <v>1.92</v>
      </c>
      <c r="F16" s="229"/>
      <c r="G16" s="227">
        <f t="shared" si="0"/>
        <v>0</v>
      </c>
    </row>
    <row r="17" spans="1:7" ht="30" customHeight="1" x14ac:dyDescent="0.2">
      <c r="A17" s="32" t="s">
        <v>286</v>
      </c>
      <c r="B17" s="5" t="s">
        <v>152</v>
      </c>
      <c r="C17" s="45" t="s">
        <v>328</v>
      </c>
      <c r="D17" s="4" t="s">
        <v>87</v>
      </c>
      <c r="E17" s="11">
        <v>42.5</v>
      </c>
      <c r="F17" s="229"/>
      <c r="G17" s="227">
        <f t="shared" si="0"/>
        <v>0</v>
      </c>
    </row>
    <row r="18" spans="1:7" ht="30" customHeight="1" x14ac:dyDescent="0.2">
      <c r="A18" s="5" t="s">
        <v>287</v>
      </c>
      <c r="B18" s="5" t="s">
        <v>145</v>
      </c>
      <c r="C18" s="45" t="s">
        <v>303</v>
      </c>
      <c r="D18" s="4" t="s">
        <v>63</v>
      </c>
      <c r="E18" s="11">
        <v>0.2</v>
      </c>
      <c r="F18" s="229"/>
      <c r="G18" s="227">
        <f t="shared" si="0"/>
        <v>0</v>
      </c>
    </row>
    <row r="19" spans="1:7" ht="30" customHeight="1" x14ac:dyDescent="0.2">
      <c r="A19" s="32" t="s">
        <v>288</v>
      </c>
      <c r="B19" s="5" t="s">
        <v>153</v>
      </c>
      <c r="C19" s="45" t="s">
        <v>304</v>
      </c>
      <c r="D19" s="4" t="s">
        <v>87</v>
      </c>
      <c r="E19" s="11">
        <v>4.5</v>
      </c>
      <c r="F19" s="229"/>
      <c r="G19" s="227">
        <f t="shared" si="0"/>
        <v>0</v>
      </c>
    </row>
    <row r="20" spans="1:7" ht="30" customHeight="1" x14ac:dyDescent="0.2">
      <c r="A20" s="5" t="s">
        <v>289</v>
      </c>
      <c r="B20" s="5" t="s">
        <v>146</v>
      </c>
      <c r="C20" s="45" t="s">
        <v>305</v>
      </c>
      <c r="D20" s="4" t="s">
        <v>63</v>
      </c>
      <c r="E20" s="11">
        <v>24</v>
      </c>
      <c r="F20" s="229"/>
      <c r="G20" s="227">
        <f t="shared" si="0"/>
        <v>0</v>
      </c>
    </row>
    <row r="21" spans="1:7" ht="30" customHeight="1" x14ac:dyDescent="0.2">
      <c r="A21" s="32" t="s">
        <v>290</v>
      </c>
      <c r="B21" s="5" t="s">
        <v>147</v>
      </c>
      <c r="C21" s="45" t="s">
        <v>306</v>
      </c>
      <c r="D21" s="4" t="s">
        <v>63</v>
      </c>
      <c r="E21" s="11">
        <v>51</v>
      </c>
      <c r="F21" s="229"/>
      <c r="G21" s="227">
        <f t="shared" si="0"/>
        <v>0</v>
      </c>
    </row>
    <row r="22" spans="1:7" ht="30" customHeight="1" x14ac:dyDescent="0.2">
      <c r="A22" s="5" t="s">
        <v>291</v>
      </c>
      <c r="B22" s="5" t="s">
        <v>148</v>
      </c>
      <c r="C22" s="45" t="s">
        <v>307</v>
      </c>
      <c r="D22" s="4" t="s">
        <v>63</v>
      </c>
      <c r="E22" s="11">
        <v>7</v>
      </c>
      <c r="F22" s="229"/>
      <c r="G22" s="227">
        <f t="shared" si="0"/>
        <v>0</v>
      </c>
    </row>
    <row r="23" spans="1:7" ht="30" customHeight="1" x14ac:dyDescent="0.2">
      <c r="A23" s="32" t="s">
        <v>292</v>
      </c>
      <c r="B23" s="5" t="s">
        <v>154</v>
      </c>
      <c r="C23" s="45" t="s">
        <v>329</v>
      </c>
      <c r="D23" s="4" t="s">
        <v>87</v>
      </c>
      <c r="E23" s="11">
        <v>3.75</v>
      </c>
      <c r="F23" s="229"/>
      <c r="G23" s="227">
        <f t="shared" si="0"/>
        <v>0</v>
      </c>
    </row>
    <row r="24" spans="1:7" ht="30" customHeight="1" x14ac:dyDescent="0.2">
      <c r="A24" s="5" t="s">
        <v>293</v>
      </c>
      <c r="B24" s="5" t="s">
        <v>155</v>
      </c>
      <c r="C24" s="45" t="s">
        <v>308</v>
      </c>
      <c r="D24" s="4" t="s">
        <v>87</v>
      </c>
      <c r="E24" s="11">
        <v>3.75</v>
      </c>
      <c r="F24" s="229"/>
      <c r="G24" s="227">
        <f t="shared" si="0"/>
        <v>0</v>
      </c>
    </row>
    <row r="25" spans="1:7" ht="30" customHeight="1" x14ac:dyDescent="0.2">
      <c r="A25" s="32" t="s">
        <v>294</v>
      </c>
      <c r="B25" s="5" t="s">
        <v>156</v>
      </c>
      <c r="C25" s="45" t="s">
        <v>309</v>
      </c>
      <c r="D25" s="4" t="s">
        <v>87</v>
      </c>
      <c r="E25" s="11">
        <v>3.75</v>
      </c>
      <c r="F25" s="229"/>
      <c r="G25" s="227">
        <f t="shared" si="0"/>
        <v>0</v>
      </c>
    </row>
    <row r="26" spans="1:7" ht="30" customHeight="1" x14ac:dyDescent="0.2">
      <c r="A26" s="5" t="s">
        <v>295</v>
      </c>
      <c r="B26" s="5" t="s">
        <v>157</v>
      </c>
      <c r="C26" s="45" t="s">
        <v>310</v>
      </c>
      <c r="D26" s="4" t="s">
        <v>64</v>
      </c>
      <c r="E26" s="11">
        <v>3.75</v>
      </c>
      <c r="F26" s="229"/>
      <c r="G26" s="227">
        <f t="shared" si="0"/>
        <v>0</v>
      </c>
    </row>
    <row r="27" spans="1:7" ht="30" customHeight="1" x14ac:dyDescent="0.2">
      <c r="A27" s="32" t="s">
        <v>296</v>
      </c>
      <c r="B27" s="5" t="s">
        <v>158</v>
      </c>
      <c r="C27" s="45" t="s">
        <v>311</v>
      </c>
      <c r="D27" s="4" t="s">
        <v>87</v>
      </c>
      <c r="E27" s="11">
        <v>3.75</v>
      </c>
      <c r="F27" s="230"/>
      <c r="G27" s="227">
        <f t="shared" si="0"/>
        <v>0</v>
      </c>
    </row>
    <row r="28" spans="1:7" ht="30" customHeight="1" x14ac:dyDescent="0.2">
      <c r="A28" s="5" t="s">
        <v>297</v>
      </c>
      <c r="B28" s="5" t="s">
        <v>159</v>
      </c>
      <c r="C28" s="45" t="s">
        <v>312</v>
      </c>
      <c r="D28" s="4" t="s">
        <v>87</v>
      </c>
      <c r="E28" s="10">
        <v>3.75</v>
      </c>
      <c r="F28" s="231"/>
      <c r="G28" s="227">
        <f t="shared" si="0"/>
        <v>0</v>
      </c>
    </row>
    <row r="29" spans="1:7" ht="30" customHeight="1" x14ac:dyDescent="0.2">
      <c r="A29" s="178" t="s">
        <v>298</v>
      </c>
      <c r="B29" s="179" t="s">
        <v>22</v>
      </c>
      <c r="C29" s="180" t="s">
        <v>313</v>
      </c>
      <c r="D29" s="181" t="s">
        <v>4</v>
      </c>
      <c r="E29" s="182">
        <v>1</v>
      </c>
      <c r="F29" s="231"/>
      <c r="G29" s="227">
        <f t="shared" si="0"/>
        <v>0</v>
      </c>
    </row>
    <row r="30" spans="1:7" ht="30" customHeight="1" x14ac:dyDescent="0.2">
      <c r="A30" s="321" t="s">
        <v>365</v>
      </c>
      <c r="B30" s="322"/>
      <c r="C30" s="322"/>
      <c r="D30" s="196"/>
      <c r="E30" s="177"/>
      <c r="F30" s="232"/>
      <c r="G30" s="233">
        <f>SUM(G13:G29)</f>
        <v>0</v>
      </c>
    </row>
    <row r="31" spans="1:7" ht="30" customHeight="1" x14ac:dyDescent="0.2">
      <c r="A31" s="119" t="s">
        <v>23</v>
      </c>
      <c r="B31" s="175" t="s">
        <v>16</v>
      </c>
      <c r="C31" s="93" t="s">
        <v>161</v>
      </c>
      <c r="D31" s="195"/>
      <c r="E31" s="176"/>
      <c r="F31" s="234"/>
      <c r="G31" s="224"/>
    </row>
    <row r="32" spans="1:7" ht="30" customHeight="1" x14ac:dyDescent="0.2">
      <c r="A32" s="5" t="s">
        <v>314</v>
      </c>
      <c r="B32" s="9" t="s">
        <v>49</v>
      </c>
      <c r="C32" s="14" t="s">
        <v>277</v>
      </c>
      <c r="D32" s="4" t="s">
        <v>2</v>
      </c>
      <c r="E32" s="10">
        <v>8</v>
      </c>
      <c r="F32" s="226"/>
      <c r="G32" s="227">
        <f>E32*F32</f>
        <v>0</v>
      </c>
    </row>
    <row r="33" spans="1:8" ht="30" customHeight="1" x14ac:dyDescent="0.2">
      <c r="A33" s="5" t="s">
        <v>316</v>
      </c>
      <c r="B33" s="9" t="s">
        <v>41</v>
      </c>
      <c r="C33" s="14" t="s">
        <v>326</v>
      </c>
      <c r="D33" s="4" t="s">
        <v>3</v>
      </c>
      <c r="E33" s="10">
        <v>2</v>
      </c>
      <c r="F33" s="235"/>
      <c r="G33" s="227">
        <f t="shared" ref="G33:G43" si="1">E33*F33</f>
        <v>0</v>
      </c>
    </row>
    <row r="34" spans="1:8" ht="30" customHeight="1" x14ac:dyDescent="0.2">
      <c r="A34" s="5" t="s">
        <v>315</v>
      </c>
      <c r="B34" s="9" t="s">
        <v>43</v>
      </c>
      <c r="C34" s="14" t="s">
        <v>327</v>
      </c>
      <c r="D34" s="4" t="s">
        <v>4</v>
      </c>
      <c r="E34" s="10">
        <v>2</v>
      </c>
      <c r="F34" s="226"/>
      <c r="G34" s="227">
        <f t="shared" si="1"/>
        <v>0</v>
      </c>
    </row>
    <row r="35" spans="1:8" ht="30" customHeight="1" x14ac:dyDescent="0.2">
      <c r="A35" s="5" t="s">
        <v>317</v>
      </c>
      <c r="B35" s="9" t="s">
        <v>165</v>
      </c>
      <c r="C35" s="14" t="s">
        <v>330</v>
      </c>
      <c r="D35" s="4" t="s">
        <v>7</v>
      </c>
      <c r="E35" s="10">
        <v>1</v>
      </c>
      <c r="F35" s="226"/>
      <c r="G35" s="227">
        <f t="shared" si="1"/>
        <v>0</v>
      </c>
    </row>
    <row r="36" spans="1:8" ht="30" customHeight="1" x14ac:dyDescent="0.2">
      <c r="A36" s="5" t="s">
        <v>318</v>
      </c>
      <c r="B36" s="9" t="s">
        <v>166</v>
      </c>
      <c r="C36" s="14" t="s">
        <v>331</v>
      </c>
      <c r="D36" s="4" t="s">
        <v>4</v>
      </c>
      <c r="E36" s="10">
        <v>1</v>
      </c>
      <c r="F36" s="226"/>
      <c r="G36" s="227">
        <f t="shared" si="1"/>
        <v>0</v>
      </c>
    </row>
    <row r="37" spans="1:8" ht="30" customHeight="1" x14ac:dyDescent="0.2">
      <c r="A37" s="5" t="s">
        <v>319</v>
      </c>
      <c r="B37" s="9" t="s">
        <v>166</v>
      </c>
      <c r="C37" s="14" t="s">
        <v>332</v>
      </c>
      <c r="D37" s="4" t="s">
        <v>4</v>
      </c>
      <c r="E37" s="10">
        <v>2</v>
      </c>
      <c r="F37" s="235"/>
      <c r="G37" s="227">
        <f t="shared" si="1"/>
        <v>0</v>
      </c>
    </row>
    <row r="38" spans="1:8" ht="30" customHeight="1" x14ac:dyDescent="0.2">
      <c r="A38" s="5" t="s">
        <v>320</v>
      </c>
      <c r="B38" s="9" t="s">
        <v>167</v>
      </c>
      <c r="C38" s="14" t="s">
        <v>333</v>
      </c>
      <c r="D38" s="4" t="s">
        <v>4</v>
      </c>
      <c r="E38" s="10">
        <v>1</v>
      </c>
      <c r="F38" s="235"/>
      <c r="G38" s="227">
        <f t="shared" si="1"/>
        <v>0</v>
      </c>
    </row>
    <row r="39" spans="1:8" ht="30" customHeight="1" x14ac:dyDescent="0.2">
      <c r="A39" s="5" t="s">
        <v>321</v>
      </c>
      <c r="B39" s="9" t="s">
        <v>168</v>
      </c>
      <c r="C39" s="14" t="s">
        <v>334</v>
      </c>
      <c r="D39" s="4" t="s">
        <v>7</v>
      </c>
      <c r="E39" s="10">
        <v>1</v>
      </c>
      <c r="F39" s="235"/>
      <c r="G39" s="227">
        <f t="shared" si="1"/>
        <v>0</v>
      </c>
    </row>
    <row r="40" spans="1:8" ht="45" customHeight="1" x14ac:dyDescent="0.2">
      <c r="A40" s="5" t="s">
        <v>322</v>
      </c>
      <c r="B40" s="9" t="s">
        <v>45</v>
      </c>
      <c r="C40" s="14" t="s">
        <v>335</v>
      </c>
      <c r="D40" s="4" t="s">
        <v>25</v>
      </c>
      <c r="E40" s="10">
        <v>1</v>
      </c>
      <c r="F40" s="235"/>
      <c r="G40" s="227">
        <f t="shared" si="1"/>
        <v>0</v>
      </c>
    </row>
    <row r="41" spans="1:8" ht="30" customHeight="1" x14ac:dyDescent="0.2">
      <c r="A41" s="5" t="s">
        <v>323</v>
      </c>
      <c r="B41" s="9" t="s">
        <v>46</v>
      </c>
      <c r="C41" s="14" t="s">
        <v>336</v>
      </c>
      <c r="D41" s="4" t="s">
        <v>5</v>
      </c>
      <c r="E41" s="10">
        <v>1</v>
      </c>
      <c r="F41" s="226"/>
      <c r="G41" s="227">
        <f t="shared" si="1"/>
        <v>0</v>
      </c>
    </row>
    <row r="42" spans="1:8" ht="30" customHeight="1" x14ac:dyDescent="0.2">
      <c r="A42" s="5" t="s">
        <v>324</v>
      </c>
      <c r="B42" s="9" t="s">
        <v>47</v>
      </c>
      <c r="C42" s="15" t="s">
        <v>337</v>
      </c>
      <c r="D42" s="4" t="s">
        <v>5</v>
      </c>
      <c r="E42" s="10">
        <v>1</v>
      </c>
      <c r="F42" s="226"/>
      <c r="G42" s="227">
        <f t="shared" si="1"/>
        <v>0</v>
      </c>
      <c r="H42" s="70"/>
    </row>
    <row r="43" spans="1:8" ht="30" customHeight="1" x14ac:dyDescent="0.2">
      <c r="A43" s="5" t="s">
        <v>325</v>
      </c>
      <c r="B43" s="22" t="s">
        <v>48</v>
      </c>
      <c r="C43" s="150" t="s">
        <v>338</v>
      </c>
      <c r="D43" s="190" t="s">
        <v>4</v>
      </c>
      <c r="E43" s="59">
        <v>1</v>
      </c>
      <c r="F43" s="235"/>
      <c r="G43" s="227">
        <f t="shared" si="1"/>
        <v>0</v>
      </c>
    </row>
    <row r="44" spans="1:8" ht="30" customHeight="1" x14ac:dyDescent="0.2">
      <c r="A44" s="321" t="s">
        <v>366</v>
      </c>
      <c r="B44" s="322"/>
      <c r="C44" s="323"/>
      <c r="D44" s="197"/>
      <c r="E44" s="96"/>
      <c r="F44" s="236"/>
      <c r="G44" s="227">
        <f>SUM(G32:G43)</f>
        <v>0</v>
      </c>
    </row>
    <row r="45" spans="1:8" s="70" customFormat="1" ht="30" customHeight="1" x14ac:dyDescent="0.2">
      <c r="A45" s="78"/>
      <c r="B45" s="194"/>
      <c r="C45" s="194" t="s">
        <v>367</v>
      </c>
      <c r="D45" s="198"/>
      <c r="E45" s="94"/>
      <c r="F45" s="237"/>
      <c r="G45" s="238">
        <f>SUM(G30,G44)</f>
        <v>0</v>
      </c>
    </row>
    <row r="46" spans="1:8" ht="30" customHeight="1" x14ac:dyDescent="0.2">
      <c r="A46" s="119"/>
      <c r="B46" s="39" t="s">
        <v>16</v>
      </c>
      <c r="C46" s="191" t="s">
        <v>354</v>
      </c>
      <c r="D46" s="192"/>
      <c r="E46" s="193"/>
      <c r="F46" s="239"/>
      <c r="G46" s="240"/>
    </row>
    <row r="47" spans="1:8" ht="30" customHeight="1" x14ac:dyDescent="0.2">
      <c r="A47" s="37" t="s">
        <v>355</v>
      </c>
      <c r="B47" s="40" t="s">
        <v>18</v>
      </c>
      <c r="C47" s="91" t="s">
        <v>19</v>
      </c>
      <c r="D47" s="126"/>
      <c r="E47" s="126"/>
      <c r="F47" s="241"/>
      <c r="G47" s="242"/>
    </row>
    <row r="48" spans="1:8" ht="38.25" customHeight="1" x14ac:dyDescent="0.2">
      <c r="A48" s="5" t="s">
        <v>282</v>
      </c>
      <c r="B48" s="9" t="s">
        <v>30</v>
      </c>
      <c r="C48" s="14" t="s">
        <v>353</v>
      </c>
      <c r="D48" s="4" t="s">
        <v>0</v>
      </c>
      <c r="E48" s="10">
        <v>0.17499999999999999</v>
      </c>
      <c r="F48" s="226"/>
      <c r="G48" s="227">
        <f t="shared" ref="G48:G60" si="2">E48*F48</f>
        <v>0</v>
      </c>
    </row>
    <row r="49" spans="1:7" ht="30" customHeight="1" x14ac:dyDescent="0.2">
      <c r="A49" s="27" t="s">
        <v>283</v>
      </c>
      <c r="B49" s="4" t="s">
        <v>20</v>
      </c>
      <c r="C49" s="14" t="s">
        <v>356</v>
      </c>
      <c r="D49" s="4" t="s">
        <v>63</v>
      </c>
      <c r="E49" s="10">
        <v>30</v>
      </c>
      <c r="F49" s="226"/>
      <c r="G49" s="227">
        <f t="shared" si="2"/>
        <v>0</v>
      </c>
    </row>
    <row r="50" spans="1:7" ht="30" customHeight="1" x14ac:dyDescent="0.2">
      <c r="A50" s="5" t="s">
        <v>284</v>
      </c>
      <c r="B50" s="71" t="s">
        <v>31</v>
      </c>
      <c r="C50" s="15" t="s">
        <v>357</v>
      </c>
      <c r="D50" s="4" t="s">
        <v>63</v>
      </c>
      <c r="E50" s="60">
        <v>30</v>
      </c>
      <c r="F50" s="226"/>
      <c r="G50" s="227">
        <f t="shared" si="2"/>
        <v>0</v>
      </c>
    </row>
    <row r="51" spans="1:7" ht="35.25" customHeight="1" x14ac:dyDescent="0.2">
      <c r="A51" s="27" t="s">
        <v>285</v>
      </c>
      <c r="B51" s="4" t="s">
        <v>21</v>
      </c>
      <c r="C51" s="14" t="s">
        <v>358</v>
      </c>
      <c r="D51" s="4" t="s">
        <v>63</v>
      </c>
      <c r="E51" s="10">
        <v>6.4</v>
      </c>
      <c r="F51" s="226"/>
      <c r="G51" s="227">
        <f t="shared" si="2"/>
        <v>0</v>
      </c>
    </row>
    <row r="52" spans="1:7" ht="30" customHeight="1" x14ac:dyDescent="0.2">
      <c r="A52" s="5" t="s">
        <v>286</v>
      </c>
      <c r="B52" s="9" t="s">
        <v>33</v>
      </c>
      <c r="C52" s="14" t="s">
        <v>306</v>
      </c>
      <c r="D52" s="4" t="s">
        <v>63</v>
      </c>
      <c r="E52" s="10">
        <v>30</v>
      </c>
      <c r="F52" s="226"/>
      <c r="G52" s="227">
        <f t="shared" si="2"/>
        <v>0</v>
      </c>
    </row>
    <row r="53" spans="1:7" ht="30" customHeight="1" x14ac:dyDescent="0.2">
      <c r="A53" s="27" t="s">
        <v>287</v>
      </c>
      <c r="B53" s="9" t="s">
        <v>169</v>
      </c>
      <c r="C53" s="14" t="s">
        <v>329</v>
      </c>
      <c r="D53" s="4" t="s">
        <v>64</v>
      </c>
      <c r="E53" s="10">
        <v>11.25</v>
      </c>
      <c r="F53" s="226"/>
      <c r="G53" s="227">
        <f t="shared" si="2"/>
        <v>0</v>
      </c>
    </row>
    <row r="54" spans="1:7" ht="30" customHeight="1" x14ac:dyDescent="0.2">
      <c r="A54" s="5" t="s">
        <v>288</v>
      </c>
      <c r="B54" s="9" t="s">
        <v>34</v>
      </c>
      <c r="C54" s="14" t="s">
        <v>359</v>
      </c>
      <c r="D54" s="4" t="s">
        <v>63</v>
      </c>
      <c r="E54" s="10">
        <v>2.5</v>
      </c>
      <c r="F54" s="226"/>
      <c r="G54" s="227">
        <f t="shared" si="2"/>
        <v>0</v>
      </c>
    </row>
    <row r="55" spans="1:7" ht="30" customHeight="1" x14ac:dyDescent="0.2">
      <c r="A55" s="27" t="s">
        <v>289</v>
      </c>
      <c r="B55" s="9" t="s">
        <v>170</v>
      </c>
      <c r="C55" s="14" t="s">
        <v>360</v>
      </c>
      <c r="D55" s="4" t="s">
        <v>87</v>
      </c>
      <c r="E55" s="10">
        <v>11.25</v>
      </c>
      <c r="F55" s="226"/>
      <c r="G55" s="227">
        <f t="shared" si="2"/>
        <v>0</v>
      </c>
    </row>
    <row r="56" spans="1:7" ht="30" customHeight="1" x14ac:dyDescent="0.2">
      <c r="A56" s="5" t="s">
        <v>290</v>
      </c>
      <c r="B56" s="9" t="s">
        <v>171</v>
      </c>
      <c r="C56" s="14" t="s">
        <v>361</v>
      </c>
      <c r="D56" s="4" t="s">
        <v>87</v>
      </c>
      <c r="E56" s="10">
        <v>11.25</v>
      </c>
      <c r="F56" s="226"/>
      <c r="G56" s="227">
        <f t="shared" si="2"/>
        <v>0</v>
      </c>
    </row>
    <row r="57" spans="1:7" ht="30" customHeight="1" x14ac:dyDescent="0.2">
      <c r="A57" s="27" t="s">
        <v>291</v>
      </c>
      <c r="B57" s="9" t="s">
        <v>172</v>
      </c>
      <c r="C57" s="14" t="s">
        <v>310</v>
      </c>
      <c r="D57" s="4" t="s">
        <v>87</v>
      </c>
      <c r="E57" s="10">
        <v>11.25</v>
      </c>
      <c r="F57" s="226"/>
      <c r="G57" s="227">
        <f t="shared" si="2"/>
        <v>0</v>
      </c>
    </row>
    <row r="58" spans="1:7" ht="30" customHeight="1" x14ac:dyDescent="0.2">
      <c r="A58" s="5" t="s">
        <v>292</v>
      </c>
      <c r="B58" s="9" t="s">
        <v>173</v>
      </c>
      <c r="C58" s="14" t="s">
        <v>311</v>
      </c>
      <c r="D58" s="4" t="s">
        <v>64</v>
      </c>
      <c r="E58" s="10">
        <v>11.25</v>
      </c>
      <c r="F58" s="226"/>
      <c r="G58" s="227">
        <f t="shared" si="2"/>
        <v>0</v>
      </c>
    </row>
    <row r="59" spans="1:7" ht="30" customHeight="1" x14ac:dyDescent="0.2">
      <c r="A59" s="27" t="s">
        <v>293</v>
      </c>
      <c r="B59" s="9" t="s">
        <v>174</v>
      </c>
      <c r="C59" s="14" t="s">
        <v>312</v>
      </c>
      <c r="D59" s="4" t="s">
        <v>87</v>
      </c>
      <c r="E59" s="10">
        <v>11.25</v>
      </c>
      <c r="F59" s="226"/>
      <c r="G59" s="227">
        <f t="shared" si="2"/>
        <v>0</v>
      </c>
    </row>
    <row r="60" spans="1:7" ht="30" customHeight="1" x14ac:dyDescent="0.2">
      <c r="A60" s="5" t="s">
        <v>294</v>
      </c>
      <c r="B60" s="4" t="s">
        <v>162</v>
      </c>
      <c r="C60" s="14" t="s">
        <v>362</v>
      </c>
      <c r="D60" s="4" t="s">
        <v>4</v>
      </c>
      <c r="E60" s="10">
        <v>1</v>
      </c>
      <c r="F60" s="226"/>
      <c r="G60" s="227">
        <f t="shared" si="2"/>
        <v>0</v>
      </c>
    </row>
    <row r="61" spans="1:7" ht="30" customHeight="1" x14ac:dyDescent="0.2">
      <c r="A61" s="67"/>
      <c r="B61" s="96"/>
      <c r="C61" s="67" t="s">
        <v>365</v>
      </c>
      <c r="D61" s="197"/>
      <c r="E61" s="96"/>
      <c r="F61" s="236"/>
      <c r="G61" s="227">
        <f>SUM(G48:G60)</f>
        <v>0</v>
      </c>
    </row>
    <row r="62" spans="1:7" ht="30" customHeight="1" x14ac:dyDescent="0.2">
      <c r="A62" s="27" t="s">
        <v>369</v>
      </c>
      <c r="B62" s="43" t="s">
        <v>16</v>
      </c>
      <c r="C62" s="97" t="s">
        <v>160</v>
      </c>
      <c r="D62" s="199"/>
      <c r="E62" s="97"/>
      <c r="F62" s="243"/>
      <c r="G62" s="244"/>
    </row>
    <row r="63" spans="1:7" ht="30" customHeight="1" x14ac:dyDescent="0.2">
      <c r="A63" s="27" t="s">
        <v>314</v>
      </c>
      <c r="B63" s="9" t="s">
        <v>49</v>
      </c>
      <c r="C63" s="14" t="s">
        <v>370</v>
      </c>
      <c r="D63" s="4" t="s">
        <v>2</v>
      </c>
      <c r="E63" s="10">
        <v>54</v>
      </c>
      <c r="F63" s="226"/>
      <c r="G63" s="227">
        <f t="shared" ref="G63:G69" si="3">E63*F63</f>
        <v>0</v>
      </c>
    </row>
    <row r="64" spans="1:7" ht="30" customHeight="1" x14ac:dyDescent="0.2">
      <c r="A64" s="27" t="s">
        <v>316</v>
      </c>
      <c r="B64" s="9" t="s">
        <v>49</v>
      </c>
      <c r="C64" s="14" t="s">
        <v>371</v>
      </c>
      <c r="D64" s="4" t="s">
        <v>2</v>
      </c>
      <c r="E64" s="10">
        <v>121</v>
      </c>
      <c r="F64" s="226"/>
      <c r="G64" s="227">
        <f t="shared" si="3"/>
        <v>0</v>
      </c>
    </row>
    <row r="65" spans="1:7" ht="30" customHeight="1" x14ac:dyDescent="0.2">
      <c r="A65" s="27" t="s">
        <v>315</v>
      </c>
      <c r="B65" s="9" t="s">
        <v>175</v>
      </c>
      <c r="C65" s="14" t="s">
        <v>599</v>
      </c>
      <c r="D65" s="4" t="s">
        <v>3</v>
      </c>
      <c r="E65" s="10">
        <v>4</v>
      </c>
      <c r="F65" s="226"/>
      <c r="G65" s="227">
        <f t="shared" si="3"/>
        <v>0</v>
      </c>
    </row>
    <row r="66" spans="1:7" ht="30" customHeight="1" x14ac:dyDescent="0.2">
      <c r="A66" s="27" t="s">
        <v>317</v>
      </c>
      <c r="B66" s="9" t="s">
        <v>53</v>
      </c>
      <c r="C66" s="14" t="s">
        <v>601</v>
      </c>
      <c r="D66" s="4" t="s">
        <v>6</v>
      </c>
      <c r="E66" s="10">
        <v>1</v>
      </c>
      <c r="F66" s="226"/>
      <c r="G66" s="227">
        <f t="shared" si="3"/>
        <v>0</v>
      </c>
    </row>
    <row r="67" spans="1:7" ht="30" customHeight="1" x14ac:dyDescent="0.2">
      <c r="A67" s="27" t="s">
        <v>318</v>
      </c>
      <c r="B67" s="9" t="s">
        <v>176</v>
      </c>
      <c r="C67" s="14" t="s">
        <v>600</v>
      </c>
      <c r="D67" s="4" t="s">
        <v>7</v>
      </c>
      <c r="E67" s="10">
        <v>1</v>
      </c>
      <c r="F67" s="226"/>
      <c r="G67" s="227">
        <f t="shared" si="3"/>
        <v>0</v>
      </c>
    </row>
    <row r="68" spans="1:7" ht="30" customHeight="1" x14ac:dyDescent="0.2">
      <c r="A68" s="27" t="s">
        <v>319</v>
      </c>
      <c r="B68" s="71" t="s">
        <v>53</v>
      </c>
      <c r="C68" s="15" t="s">
        <v>163</v>
      </c>
      <c r="D68" s="20" t="s">
        <v>164</v>
      </c>
      <c r="E68" s="60">
        <v>2</v>
      </c>
      <c r="F68" s="226"/>
      <c r="G68" s="227">
        <f t="shared" si="3"/>
        <v>0</v>
      </c>
    </row>
    <row r="69" spans="1:7" ht="30" customHeight="1" x14ac:dyDescent="0.2">
      <c r="A69" s="27" t="s">
        <v>320</v>
      </c>
      <c r="B69" s="9" t="s">
        <v>57</v>
      </c>
      <c r="C69" s="14" t="s">
        <v>372</v>
      </c>
      <c r="D69" s="4" t="s">
        <v>8</v>
      </c>
      <c r="E69" s="10">
        <v>2</v>
      </c>
      <c r="F69" s="226"/>
      <c r="G69" s="227">
        <f t="shared" si="3"/>
        <v>0</v>
      </c>
    </row>
    <row r="70" spans="1:7" ht="30" customHeight="1" x14ac:dyDescent="0.2">
      <c r="A70" s="67"/>
      <c r="B70" s="96"/>
      <c r="C70" s="67" t="s">
        <v>373</v>
      </c>
      <c r="D70" s="197"/>
      <c r="E70" s="96"/>
      <c r="F70" s="236"/>
      <c r="G70" s="227">
        <f>SUM(G63:G69)</f>
        <v>0</v>
      </c>
    </row>
    <row r="71" spans="1:7" ht="30" customHeight="1" x14ac:dyDescent="0.2">
      <c r="A71" s="78"/>
      <c r="B71" s="74"/>
      <c r="C71" s="118" t="s">
        <v>374</v>
      </c>
      <c r="D71" s="200"/>
      <c r="E71" s="127"/>
      <c r="F71" s="245"/>
      <c r="G71" s="246">
        <f>SUM(G61,G70)</f>
        <v>0</v>
      </c>
    </row>
    <row r="72" spans="1:7" ht="30" customHeight="1" x14ac:dyDescent="0.2">
      <c r="A72" s="98"/>
      <c r="B72" s="99"/>
      <c r="C72" s="99"/>
      <c r="D72" s="201"/>
      <c r="E72" s="99"/>
      <c r="F72" s="247"/>
      <c r="G72" s="248"/>
    </row>
    <row r="73" spans="1:7" ht="30" customHeight="1" x14ac:dyDescent="0.2">
      <c r="A73" s="158"/>
      <c r="B73" s="37" t="s">
        <v>16</v>
      </c>
      <c r="C73" s="104" t="s">
        <v>433</v>
      </c>
      <c r="D73" s="195"/>
      <c r="E73" s="130"/>
      <c r="F73" s="249"/>
      <c r="G73" s="250"/>
    </row>
    <row r="74" spans="1:7" ht="30" customHeight="1" x14ac:dyDescent="0.2">
      <c r="A74" s="134" t="s">
        <v>17</v>
      </c>
      <c r="B74" s="3" t="s">
        <v>18</v>
      </c>
      <c r="C74" s="77" t="s">
        <v>19</v>
      </c>
      <c r="D74" s="13"/>
      <c r="E74" s="61"/>
      <c r="F74" s="251"/>
      <c r="G74" s="252"/>
    </row>
    <row r="75" spans="1:7" ht="39" customHeight="1" x14ac:dyDescent="0.2">
      <c r="A75" s="5" t="s">
        <v>282</v>
      </c>
      <c r="B75" s="8" t="s">
        <v>30</v>
      </c>
      <c r="C75" s="45" t="s">
        <v>353</v>
      </c>
      <c r="D75" s="4" t="s">
        <v>0</v>
      </c>
      <c r="E75" s="10">
        <v>0.68</v>
      </c>
      <c r="F75" s="253"/>
      <c r="G75" s="227">
        <f t="shared" ref="G75:G82" si="4">E75*F75</f>
        <v>0</v>
      </c>
    </row>
    <row r="76" spans="1:7" ht="30" customHeight="1" x14ac:dyDescent="0.2">
      <c r="A76" s="5" t="s">
        <v>283</v>
      </c>
      <c r="B76" s="5" t="s">
        <v>20</v>
      </c>
      <c r="C76" s="45" t="s">
        <v>377</v>
      </c>
      <c r="D76" s="4" t="s">
        <v>63</v>
      </c>
      <c r="E76" s="10">
        <v>75</v>
      </c>
      <c r="F76" s="253"/>
      <c r="G76" s="227">
        <f t="shared" si="4"/>
        <v>0</v>
      </c>
    </row>
    <row r="77" spans="1:7" ht="30" customHeight="1" x14ac:dyDescent="0.2">
      <c r="A77" s="5" t="s">
        <v>284</v>
      </c>
      <c r="B77" s="5" t="s">
        <v>21</v>
      </c>
      <c r="C77" s="45" t="s">
        <v>378</v>
      </c>
      <c r="D77" s="4" t="s">
        <v>63</v>
      </c>
      <c r="E77" s="10">
        <v>103.68</v>
      </c>
      <c r="F77" s="253"/>
      <c r="G77" s="227">
        <f t="shared" si="4"/>
        <v>0</v>
      </c>
    </row>
    <row r="78" spans="1:7" ht="30" customHeight="1" x14ac:dyDescent="0.2">
      <c r="A78" s="5" t="s">
        <v>285</v>
      </c>
      <c r="B78" s="8" t="s">
        <v>31</v>
      </c>
      <c r="C78" s="45" t="s">
        <v>357</v>
      </c>
      <c r="D78" s="4" t="s">
        <v>63</v>
      </c>
      <c r="E78" s="10">
        <v>57.4</v>
      </c>
      <c r="F78" s="253"/>
      <c r="G78" s="227">
        <f t="shared" si="4"/>
        <v>0</v>
      </c>
    </row>
    <row r="79" spans="1:7" ht="30" customHeight="1" x14ac:dyDescent="0.2">
      <c r="A79" s="5" t="s">
        <v>286</v>
      </c>
      <c r="B79" s="5" t="s">
        <v>22</v>
      </c>
      <c r="C79" s="45" t="s">
        <v>376</v>
      </c>
      <c r="D79" s="4" t="s">
        <v>1</v>
      </c>
      <c r="E79" s="10">
        <v>17</v>
      </c>
      <c r="F79" s="253"/>
      <c r="G79" s="227">
        <f t="shared" si="4"/>
        <v>0</v>
      </c>
    </row>
    <row r="80" spans="1:7" ht="30" customHeight="1" x14ac:dyDescent="0.2">
      <c r="A80" s="5" t="s">
        <v>287</v>
      </c>
      <c r="B80" s="8" t="s">
        <v>32</v>
      </c>
      <c r="C80" s="45" t="s">
        <v>305</v>
      </c>
      <c r="D80" s="4" t="s">
        <v>63</v>
      </c>
      <c r="E80" s="10">
        <v>114.8</v>
      </c>
      <c r="F80" s="253"/>
      <c r="G80" s="227">
        <f t="shared" si="4"/>
        <v>0</v>
      </c>
    </row>
    <row r="81" spans="1:7" ht="30" customHeight="1" x14ac:dyDescent="0.2">
      <c r="A81" s="5" t="s">
        <v>288</v>
      </c>
      <c r="B81" s="8" t="s">
        <v>33</v>
      </c>
      <c r="C81" s="45" t="s">
        <v>306</v>
      </c>
      <c r="D81" s="4" t="s">
        <v>63</v>
      </c>
      <c r="E81" s="10">
        <v>179</v>
      </c>
      <c r="F81" s="253"/>
      <c r="G81" s="227">
        <f t="shared" si="4"/>
        <v>0</v>
      </c>
    </row>
    <row r="82" spans="1:7" ht="30" customHeight="1" x14ac:dyDescent="0.2">
      <c r="A82" s="5" t="s">
        <v>289</v>
      </c>
      <c r="B82" s="8" t="s">
        <v>34</v>
      </c>
      <c r="C82" s="45" t="s">
        <v>359</v>
      </c>
      <c r="D82" s="4" t="s">
        <v>63</v>
      </c>
      <c r="E82" s="10">
        <v>5</v>
      </c>
      <c r="F82" s="253"/>
      <c r="G82" s="227">
        <f t="shared" si="4"/>
        <v>0</v>
      </c>
    </row>
    <row r="83" spans="1:7" ht="30" customHeight="1" x14ac:dyDescent="0.2">
      <c r="A83" s="72"/>
      <c r="B83" s="73"/>
      <c r="C83" s="72" t="s">
        <v>365</v>
      </c>
      <c r="D83" s="202"/>
      <c r="E83" s="128"/>
      <c r="F83" s="255"/>
      <c r="G83" s="254">
        <f>SUM(G75:G82)</f>
        <v>0</v>
      </c>
    </row>
    <row r="84" spans="1:7" ht="30" customHeight="1" x14ac:dyDescent="0.2">
      <c r="A84" s="134" t="s">
        <v>23</v>
      </c>
      <c r="B84" s="3" t="s">
        <v>16</v>
      </c>
      <c r="C84" s="77" t="s">
        <v>24</v>
      </c>
      <c r="D84" s="203"/>
      <c r="E84" s="131"/>
      <c r="F84" s="256"/>
      <c r="G84" s="257"/>
    </row>
    <row r="85" spans="1:7" ht="30" customHeight="1" x14ac:dyDescent="0.2">
      <c r="A85" s="5" t="s">
        <v>314</v>
      </c>
      <c r="B85" s="8" t="s">
        <v>35</v>
      </c>
      <c r="C85" s="45" t="s">
        <v>385</v>
      </c>
      <c r="D85" s="4" t="s">
        <v>2</v>
      </c>
      <c r="E85" s="10">
        <v>133.56</v>
      </c>
      <c r="F85" s="253"/>
      <c r="G85" s="227">
        <f t="shared" ref="G85:G102" si="5">E85*F85</f>
        <v>0</v>
      </c>
    </row>
    <row r="86" spans="1:7" ht="30" customHeight="1" x14ac:dyDescent="0.2">
      <c r="A86" s="5" t="s">
        <v>316</v>
      </c>
      <c r="B86" s="8" t="s">
        <v>35</v>
      </c>
      <c r="C86" s="45" t="s">
        <v>386</v>
      </c>
      <c r="D86" s="4" t="s">
        <v>2</v>
      </c>
      <c r="E86" s="10">
        <v>478</v>
      </c>
      <c r="F86" s="253"/>
      <c r="G86" s="227">
        <f t="shared" si="5"/>
        <v>0</v>
      </c>
    </row>
    <row r="87" spans="1:7" ht="30" customHeight="1" x14ac:dyDescent="0.2">
      <c r="A87" s="5" t="s">
        <v>315</v>
      </c>
      <c r="B87" s="8" t="s">
        <v>35</v>
      </c>
      <c r="C87" s="45" t="s">
        <v>387</v>
      </c>
      <c r="D87" s="4" t="s">
        <v>2</v>
      </c>
      <c r="E87" s="10">
        <v>33</v>
      </c>
      <c r="F87" s="253"/>
      <c r="G87" s="227">
        <f t="shared" si="5"/>
        <v>0</v>
      </c>
    </row>
    <row r="88" spans="1:7" ht="30" customHeight="1" x14ac:dyDescent="0.2">
      <c r="A88" s="5" t="s">
        <v>317</v>
      </c>
      <c r="B88" s="8" t="s">
        <v>36</v>
      </c>
      <c r="C88" s="45" t="s">
        <v>388</v>
      </c>
      <c r="D88" s="4" t="s">
        <v>2</v>
      </c>
      <c r="E88" s="10">
        <v>40</v>
      </c>
      <c r="F88" s="253"/>
      <c r="G88" s="227">
        <f t="shared" si="5"/>
        <v>0</v>
      </c>
    </row>
    <row r="89" spans="1:7" ht="30" customHeight="1" x14ac:dyDescent="0.2">
      <c r="A89" s="5" t="s">
        <v>318</v>
      </c>
      <c r="B89" s="8" t="s">
        <v>36</v>
      </c>
      <c r="C89" s="45" t="s">
        <v>389</v>
      </c>
      <c r="D89" s="4" t="s">
        <v>2</v>
      </c>
      <c r="E89" s="10">
        <v>11</v>
      </c>
      <c r="F89" s="253"/>
      <c r="G89" s="227">
        <f t="shared" si="5"/>
        <v>0</v>
      </c>
    </row>
    <row r="90" spans="1:7" ht="30" customHeight="1" x14ac:dyDescent="0.2">
      <c r="A90" s="5" t="s">
        <v>319</v>
      </c>
      <c r="B90" s="8" t="s">
        <v>37</v>
      </c>
      <c r="C90" s="45" t="s">
        <v>390</v>
      </c>
      <c r="D90" s="4" t="s">
        <v>2</v>
      </c>
      <c r="E90" s="10">
        <v>33</v>
      </c>
      <c r="F90" s="253"/>
      <c r="G90" s="227">
        <f t="shared" si="5"/>
        <v>0</v>
      </c>
    </row>
    <row r="91" spans="1:7" ht="30" customHeight="1" x14ac:dyDescent="0.2">
      <c r="A91" s="5" t="s">
        <v>320</v>
      </c>
      <c r="B91" s="8" t="s">
        <v>38</v>
      </c>
      <c r="C91" s="45" t="s">
        <v>391</v>
      </c>
      <c r="D91" s="4" t="s">
        <v>2</v>
      </c>
      <c r="E91" s="10">
        <v>33</v>
      </c>
      <c r="F91" s="253"/>
      <c r="G91" s="227">
        <f t="shared" si="5"/>
        <v>0</v>
      </c>
    </row>
    <row r="92" spans="1:7" ht="30" customHeight="1" x14ac:dyDescent="0.2">
      <c r="A92" s="5" t="s">
        <v>321</v>
      </c>
      <c r="B92" s="8" t="s">
        <v>39</v>
      </c>
      <c r="C92" s="45" t="s">
        <v>392</v>
      </c>
      <c r="D92" s="4" t="s">
        <v>2</v>
      </c>
      <c r="E92" s="10">
        <v>45.4</v>
      </c>
      <c r="F92" s="253"/>
      <c r="G92" s="227">
        <f t="shared" si="5"/>
        <v>0</v>
      </c>
    </row>
    <row r="93" spans="1:7" ht="30" customHeight="1" x14ac:dyDescent="0.2">
      <c r="A93" s="5" t="s">
        <v>322</v>
      </c>
      <c r="B93" s="9" t="s">
        <v>40</v>
      </c>
      <c r="C93" s="14" t="s">
        <v>393</v>
      </c>
      <c r="D93" s="4" t="s">
        <v>3</v>
      </c>
      <c r="E93" s="11">
        <v>65</v>
      </c>
      <c r="F93" s="253"/>
      <c r="G93" s="227">
        <f t="shared" si="5"/>
        <v>0</v>
      </c>
    </row>
    <row r="94" spans="1:7" ht="30" customHeight="1" x14ac:dyDescent="0.2">
      <c r="A94" s="5" t="s">
        <v>323</v>
      </c>
      <c r="B94" s="9" t="s">
        <v>41</v>
      </c>
      <c r="C94" s="14" t="s">
        <v>394</v>
      </c>
      <c r="D94" s="4" t="s">
        <v>3</v>
      </c>
      <c r="E94" s="11">
        <v>8</v>
      </c>
      <c r="F94" s="253"/>
      <c r="G94" s="227">
        <f t="shared" si="5"/>
        <v>0</v>
      </c>
    </row>
    <row r="95" spans="1:7" ht="30" customHeight="1" x14ac:dyDescent="0.2">
      <c r="A95" s="5" t="s">
        <v>324</v>
      </c>
      <c r="B95" s="9" t="s">
        <v>42</v>
      </c>
      <c r="C95" s="14" t="s">
        <v>395</v>
      </c>
      <c r="D95" s="4" t="s">
        <v>4</v>
      </c>
      <c r="E95" s="11">
        <v>1</v>
      </c>
      <c r="F95" s="253"/>
      <c r="G95" s="227">
        <f t="shared" si="5"/>
        <v>0</v>
      </c>
    </row>
    <row r="96" spans="1:7" ht="30" customHeight="1" x14ac:dyDescent="0.2">
      <c r="A96" s="5" t="s">
        <v>325</v>
      </c>
      <c r="B96" s="9" t="s">
        <v>43</v>
      </c>
      <c r="C96" s="14" t="s">
        <v>396</v>
      </c>
      <c r="D96" s="4" t="s">
        <v>4</v>
      </c>
      <c r="E96" s="11">
        <v>2</v>
      </c>
      <c r="F96" s="253"/>
      <c r="G96" s="227">
        <f t="shared" si="5"/>
        <v>0</v>
      </c>
    </row>
    <row r="97" spans="1:7" ht="30" customHeight="1" x14ac:dyDescent="0.2">
      <c r="A97" s="5" t="s">
        <v>379</v>
      </c>
      <c r="B97" s="9" t="s">
        <v>44</v>
      </c>
      <c r="C97" s="14" t="s">
        <v>397</v>
      </c>
      <c r="D97" s="4" t="s">
        <v>4</v>
      </c>
      <c r="E97" s="11">
        <v>7</v>
      </c>
      <c r="F97" s="253"/>
      <c r="G97" s="227">
        <f t="shared" si="5"/>
        <v>0</v>
      </c>
    </row>
    <row r="98" spans="1:7" ht="30" customHeight="1" x14ac:dyDescent="0.2">
      <c r="A98" s="5" t="s">
        <v>380</v>
      </c>
      <c r="B98" s="9" t="s">
        <v>44</v>
      </c>
      <c r="C98" s="14" t="s">
        <v>398</v>
      </c>
      <c r="D98" s="4" t="s">
        <v>4</v>
      </c>
      <c r="E98" s="11">
        <v>7</v>
      </c>
      <c r="F98" s="253"/>
      <c r="G98" s="227">
        <f t="shared" si="5"/>
        <v>0</v>
      </c>
    </row>
    <row r="99" spans="1:7" ht="30" customHeight="1" x14ac:dyDescent="0.2">
      <c r="A99" s="5" t="s">
        <v>381</v>
      </c>
      <c r="B99" s="9" t="s">
        <v>45</v>
      </c>
      <c r="C99" s="14" t="s">
        <v>335</v>
      </c>
      <c r="D99" s="4" t="s">
        <v>25</v>
      </c>
      <c r="E99" s="11">
        <v>3</v>
      </c>
      <c r="F99" s="253"/>
      <c r="G99" s="227">
        <f t="shared" si="5"/>
        <v>0</v>
      </c>
    </row>
    <row r="100" spans="1:7" ht="30" customHeight="1" x14ac:dyDescent="0.2">
      <c r="A100" s="5" t="s">
        <v>382</v>
      </c>
      <c r="B100" s="9" t="s">
        <v>46</v>
      </c>
      <c r="C100" s="14" t="s">
        <v>336</v>
      </c>
      <c r="D100" s="4" t="s">
        <v>5</v>
      </c>
      <c r="E100" s="11">
        <v>3.5</v>
      </c>
      <c r="F100" s="253"/>
      <c r="G100" s="227">
        <f t="shared" si="5"/>
        <v>0</v>
      </c>
    </row>
    <row r="101" spans="1:7" ht="30" customHeight="1" x14ac:dyDescent="0.2">
      <c r="A101" s="5" t="s">
        <v>383</v>
      </c>
      <c r="B101" s="9" t="s">
        <v>47</v>
      </c>
      <c r="C101" s="14" t="s">
        <v>337</v>
      </c>
      <c r="D101" s="4" t="s">
        <v>5</v>
      </c>
      <c r="E101" s="11">
        <v>3.5</v>
      </c>
      <c r="F101" s="253"/>
      <c r="G101" s="227">
        <f t="shared" si="5"/>
        <v>0</v>
      </c>
    </row>
    <row r="102" spans="1:7" ht="30" customHeight="1" x14ac:dyDescent="0.2">
      <c r="A102" s="5" t="s">
        <v>384</v>
      </c>
      <c r="B102" s="9" t="s">
        <v>48</v>
      </c>
      <c r="C102" s="14" t="s">
        <v>338</v>
      </c>
      <c r="D102" s="4" t="s">
        <v>4</v>
      </c>
      <c r="E102" s="11">
        <v>1</v>
      </c>
      <c r="F102" s="253"/>
      <c r="G102" s="227">
        <f t="shared" si="5"/>
        <v>0</v>
      </c>
    </row>
    <row r="103" spans="1:7" ht="30" customHeight="1" x14ac:dyDescent="0.2">
      <c r="A103" s="72"/>
      <c r="B103" s="73"/>
      <c r="C103" s="81" t="s">
        <v>399</v>
      </c>
      <c r="D103" s="204"/>
      <c r="E103" s="135"/>
      <c r="F103" s="258"/>
      <c r="G103" s="254">
        <f>SUM(G85:G102)</f>
        <v>0</v>
      </c>
    </row>
    <row r="104" spans="1:7" s="70" customFormat="1" ht="30" customHeight="1" x14ac:dyDescent="0.2">
      <c r="A104" s="136"/>
      <c r="B104" s="73"/>
      <c r="C104" s="125" t="s">
        <v>435</v>
      </c>
      <c r="D104" s="205"/>
      <c r="E104" s="137"/>
      <c r="F104" s="259"/>
      <c r="G104" s="254">
        <f>SUM(G83,G103)</f>
        <v>0</v>
      </c>
    </row>
    <row r="105" spans="1:7" ht="30" customHeight="1" x14ac:dyDescent="0.2">
      <c r="A105" s="133">
        <v>1</v>
      </c>
      <c r="B105" s="6" t="s">
        <v>16</v>
      </c>
      <c r="C105" s="138" t="s">
        <v>434</v>
      </c>
      <c r="D105" s="206"/>
      <c r="E105" s="132"/>
      <c r="F105" s="260"/>
      <c r="G105" s="261"/>
    </row>
    <row r="106" spans="1:7" ht="30" customHeight="1" x14ac:dyDescent="0.2">
      <c r="A106" s="134" t="s">
        <v>17</v>
      </c>
      <c r="B106" s="6" t="s">
        <v>18</v>
      </c>
      <c r="C106" s="75" t="s">
        <v>19</v>
      </c>
      <c r="D106" s="203"/>
      <c r="E106" s="131"/>
      <c r="F106" s="256"/>
      <c r="G106" s="257"/>
    </row>
    <row r="107" spans="1:7" ht="40.5" customHeight="1" x14ac:dyDescent="0.2">
      <c r="A107" s="5" t="s">
        <v>282</v>
      </c>
      <c r="B107" s="9" t="s">
        <v>30</v>
      </c>
      <c r="C107" s="14" t="s">
        <v>353</v>
      </c>
      <c r="D107" s="4" t="s">
        <v>0</v>
      </c>
      <c r="E107" s="11">
        <v>0.40400000000000003</v>
      </c>
      <c r="F107" s="253"/>
      <c r="G107" s="227">
        <f t="shared" ref="G107:G114" si="6">E107*F107</f>
        <v>0</v>
      </c>
    </row>
    <row r="108" spans="1:7" ht="30" customHeight="1" x14ac:dyDescent="0.2">
      <c r="A108" s="5" t="s">
        <v>283</v>
      </c>
      <c r="B108" s="4" t="s">
        <v>20</v>
      </c>
      <c r="C108" s="14" t="s">
        <v>377</v>
      </c>
      <c r="D108" s="4" t="s">
        <v>63</v>
      </c>
      <c r="E108" s="11">
        <v>52.5</v>
      </c>
      <c r="F108" s="253"/>
      <c r="G108" s="227">
        <f t="shared" si="6"/>
        <v>0</v>
      </c>
    </row>
    <row r="109" spans="1:7" ht="30" customHeight="1" x14ac:dyDescent="0.2">
      <c r="A109" s="5" t="s">
        <v>284</v>
      </c>
      <c r="B109" s="4" t="s">
        <v>26</v>
      </c>
      <c r="C109" s="14" t="s">
        <v>400</v>
      </c>
      <c r="D109" s="4" t="s">
        <v>63</v>
      </c>
      <c r="E109" s="11">
        <v>44.671999999999997</v>
      </c>
      <c r="F109" s="253"/>
      <c r="G109" s="227">
        <f t="shared" si="6"/>
        <v>0</v>
      </c>
    </row>
    <row r="110" spans="1:7" ht="30" customHeight="1" x14ac:dyDescent="0.2">
      <c r="A110" s="5" t="s">
        <v>285</v>
      </c>
      <c r="B110" s="4" t="s">
        <v>22</v>
      </c>
      <c r="C110" s="14" t="s">
        <v>376</v>
      </c>
      <c r="D110" s="4" t="s">
        <v>1</v>
      </c>
      <c r="E110" s="11">
        <v>17</v>
      </c>
      <c r="F110" s="253"/>
      <c r="G110" s="227">
        <f t="shared" si="6"/>
        <v>0</v>
      </c>
    </row>
    <row r="111" spans="1:7" ht="30" customHeight="1" x14ac:dyDescent="0.2">
      <c r="A111" s="5" t="s">
        <v>286</v>
      </c>
      <c r="B111" s="9" t="s">
        <v>31</v>
      </c>
      <c r="C111" s="14" t="s">
        <v>357</v>
      </c>
      <c r="D111" s="4" t="s">
        <v>63</v>
      </c>
      <c r="E111" s="11">
        <v>17.5</v>
      </c>
      <c r="F111" s="253"/>
      <c r="G111" s="227">
        <f t="shared" si="6"/>
        <v>0</v>
      </c>
    </row>
    <row r="112" spans="1:7" ht="30" customHeight="1" x14ac:dyDescent="0.2">
      <c r="A112" s="5" t="s">
        <v>287</v>
      </c>
      <c r="B112" s="9" t="s">
        <v>32</v>
      </c>
      <c r="C112" s="14" t="s">
        <v>401</v>
      </c>
      <c r="D112" s="4" t="s">
        <v>63</v>
      </c>
      <c r="E112" s="11">
        <v>35</v>
      </c>
      <c r="F112" s="253"/>
      <c r="G112" s="227">
        <f t="shared" si="6"/>
        <v>0</v>
      </c>
    </row>
    <row r="113" spans="1:7" ht="30" customHeight="1" x14ac:dyDescent="0.2">
      <c r="A113" s="5" t="s">
        <v>288</v>
      </c>
      <c r="B113" s="9" t="s">
        <v>33</v>
      </c>
      <c r="C113" s="14" t="s">
        <v>306</v>
      </c>
      <c r="D113" s="4" t="s">
        <v>63</v>
      </c>
      <c r="E113" s="11">
        <v>97.2</v>
      </c>
      <c r="F113" s="253"/>
      <c r="G113" s="227">
        <f t="shared" si="6"/>
        <v>0</v>
      </c>
    </row>
    <row r="114" spans="1:7" ht="30" customHeight="1" x14ac:dyDescent="0.2">
      <c r="A114" s="5" t="s">
        <v>289</v>
      </c>
      <c r="B114" s="9" t="s">
        <v>34</v>
      </c>
      <c r="C114" s="14" t="s">
        <v>359</v>
      </c>
      <c r="D114" s="4" t="s">
        <v>63</v>
      </c>
      <c r="E114" s="11">
        <v>5</v>
      </c>
      <c r="F114" s="253"/>
      <c r="G114" s="227">
        <f t="shared" si="6"/>
        <v>0</v>
      </c>
    </row>
    <row r="115" spans="1:7" ht="30" customHeight="1" x14ac:dyDescent="0.2">
      <c r="A115" s="72"/>
      <c r="B115" s="73"/>
      <c r="C115" s="72" t="s">
        <v>365</v>
      </c>
      <c r="D115" s="202"/>
      <c r="E115" s="128"/>
      <c r="F115" s="255"/>
      <c r="G115" s="254">
        <f>SUM(G107:G114)</f>
        <v>0</v>
      </c>
    </row>
    <row r="116" spans="1:7" ht="30" customHeight="1" x14ac:dyDescent="0.2">
      <c r="A116" s="134" t="s">
        <v>23</v>
      </c>
      <c r="B116" s="6" t="s">
        <v>16</v>
      </c>
      <c r="C116" s="75" t="s">
        <v>27</v>
      </c>
      <c r="D116" s="203"/>
      <c r="E116" s="131"/>
      <c r="F116" s="256"/>
      <c r="G116" s="257"/>
    </row>
    <row r="117" spans="1:7" ht="30" customHeight="1" x14ac:dyDescent="0.2">
      <c r="A117" s="5" t="s">
        <v>314</v>
      </c>
      <c r="B117" s="9" t="s">
        <v>49</v>
      </c>
      <c r="C117" s="14" t="s">
        <v>403</v>
      </c>
      <c r="D117" s="4" t="s">
        <v>2</v>
      </c>
      <c r="E117" s="11">
        <v>367</v>
      </c>
      <c r="F117" s="253"/>
      <c r="G117" s="227">
        <f t="shared" ref="G117:G130" si="7">E117*F117</f>
        <v>0</v>
      </c>
    </row>
    <row r="118" spans="1:7" ht="30" customHeight="1" x14ac:dyDescent="0.2">
      <c r="A118" s="5" t="s">
        <v>316</v>
      </c>
      <c r="B118" s="9" t="s">
        <v>49</v>
      </c>
      <c r="C118" s="14" t="s">
        <v>404</v>
      </c>
      <c r="D118" s="4" t="s">
        <v>2</v>
      </c>
      <c r="E118" s="11">
        <v>12</v>
      </c>
      <c r="F118" s="253"/>
      <c r="G118" s="227">
        <f t="shared" si="7"/>
        <v>0</v>
      </c>
    </row>
    <row r="119" spans="1:7" ht="30" customHeight="1" x14ac:dyDescent="0.2">
      <c r="A119" s="5" t="s">
        <v>315</v>
      </c>
      <c r="B119" s="9" t="s">
        <v>49</v>
      </c>
      <c r="C119" s="14" t="s">
        <v>405</v>
      </c>
      <c r="D119" s="4" t="s">
        <v>2</v>
      </c>
      <c r="E119" s="11">
        <v>20</v>
      </c>
      <c r="F119" s="253"/>
      <c r="G119" s="227">
        <f t="shared" si="7"/>
        <v>0</v>
      </c>
    </row>
    <row r="120" spans="1:7" ht="30" customHeight="1" x14ac:dyDescent="0.2">
      <c r="A120" s="5" t="s">
        <v>317</v>
      </c>
      <c r="B120" s="9" t="s">
        <v>39</v>
      </c>
      <c r="C120" s="14" t="s">
        <v>406</v>
      </c>
      <c r="D120" s="4" t="s">
        <v>2</v>
      </c>
      <c r="E120" s="11">
        <v>40</v>
      </c>
      <c r="F120" s="253"/>
      <c r="G120" s="227">
        <f t="shared" si="7"/>
        <v>0</v>
      </c>
    </row>
    <row r="121" spans="1:7" ht="30" customHeight="1" x14ac:dyDescent="0.2">
      <c r="A121" s="5" t="s">
        <v>318</v>
      </c>
      <c r="B121" s="9" t="s">
        <v>39</v>
      </c>
      <c r="C121" s="14" t="s">
        <v>407</v>
      </c>
      <c r="D121" s="4" t="s">
        <v>2</v>
      </c>
      <c r="E121" s="11">
        <v>4.8</v>
      </c>
      <c r="F121" s="253"/>
      <c r="G121" s="227">
        <f t="shared" si="7"/>
        <v>0</v>
      </c>
    </row>
    <row r="122" spans="1:7" ht="30" customHeight="1" x14ac:dyDescent="0.2">
      <c r="A122" s="5" t="s">
        <v>319</v>
      </c>
      <c r="B122" s="9" t="s">
        <v>39</v>
      </c>
      <c r="C122" s="14" t="s">
        <v>408</v>
      </c>
      <c r="D122" s="4" t="s">
        <v>2</v>
      </c>
      <c r="E122" s="11">
        <v>4</v>
      </c>
      <c r="F122" s="253"/>
      <c r="G122" s="227">
        <f t="shared" si="7"/>
        <v>0</v>
      </c>
    </row>
    <row r="123" spans="1:7" ht="30" customHeight="1" x14ac:dyDescent="0.2">
      <c r="A123" s="5" t="s">
        <v>320</v>
      </c>
      <c r="B123" s="9" t="s">
        <v>50</v>
      </c>
      <c r="C123" s="14" t="s">
        <v>409</v>
      </c>
      <c r="D123" s="4" t="s">
        <v>4</v>
      </c>
      <c r="E123" s="11">
        <v>1</v>
      </c>
      <c r="F123" s="253"/>
      <c r="G123" s="227">
        <f t="shared" si="7"/>
        <v>0</v>
      </c>
    </row>
    <row r="124" spans="1:7" ht="30" customHeight="1" x14ac:dyDescent="0.2">
      <c r="A124" s="5" t="s">
        <v>321</v>
      </c>
      <c r="B124" s="9" t="s">
        <v>51</v>
      </c>
      <c r="C124" s="14" t="s">
        <v>410</v>
      </c>
      <c r="D124" s="4" t="s">
        <v>3</v>
      </c>
      <c r="E124" s="11">
        <v>12</v>
      </c>
      <c r="F124" s="253"/>
      <c r="G124" s="227">
        <f t="shared" si="7"/>
        <v>0</v>
      </c>
    </row>
    <row r="125" spans="1:7" ht="30" customHeight="1" x14ac:dyDescent="0.2">
      <c r="A125" s="5" t="s">
        <v>322</v>
      </c>
      <c r="B125" s="9" t="s">
        <v>52</v>
      </c>
      <c r="C125" s="14" t="s">
        <v>411</v>
      </c>
      <c r="D125" s="4" t="s">
        <v>4</v>
      </c>
      <c r="E125" s="11">
        <v>1</v>
      </c>
      <c r="F125" s="253"/>
      <c r="G125" s="227">
        <f t="shared" si="7"/>
        <v>0</v>
      </c>
    </row>
    <row r="126" spans="1:7" ht="30" customHeight="1" x14ac:dyDescent="0.2">
      <c r="A126" s="5" t="s">
        <v>323</v>
      </c>
      <c r="B126" s="9" t="s">
        <v>53</v>
      </c>
      <c r="C126" s="14" t="s">
        <v>412</v>
      </c>
      <c r="D126" s="4" t="s">
        <v>6</v>
      </c>
      <c r="E126" s="11">
        <v>9</v>
      </c>
      <c r="F126" s="253"/>
      <c r="G126" s="227">
        <f t="shared" si="7"/>
        <v>0</v>
      </c>
    </row>
    <row r="127" spans="1:7" ht="30" customHeight="1" x14ac:dyDescent="0.2">
      <c r="A127" s="5" t="s">
        <v>324</v>
      </c>
      <c r="B127" s="9" t="s">
        <v>54</v>
      </c>
      <c r="C127" s="14" t="s">
        <v>413</v>
      </c>
      <c r="D127" s="4" t="s">
        <v>7</v>
      </c>
      <c r="E127" s="11">
        <v>10</v>
      </c>
      <c r="F127" s="253"/>
      <c r="G127" s="227">
        <f t="shared" si="7"/>
        <v>0</v>
      </c>
    </row>
    <row r="128" spans="1:7" ht="30" customHeight="1" x14ac:dyDescent="0.2">
      <c r="A128" s="5" t="s">
        <v>325</v>
      </c>
      <c r="B128" s="9" t="s">
        <v>55</v>
      </c>
      <c r="C128" s="14" t="s">
        <v>414</v>
      </c>
      <c r="D128" s="4" t="s">
        <v>7</v>
      </c>
      <c r="E128" s="11">
        <v>3</v>
      </c>
      <c r="F128" s="253"/>
      <c r="G128" s="227">
        <f t="shared" si="7"/>
        <v>0</v>
      </c>
    </row>
    <row r="129" spans="1:7" ht="30" customHeight="1" x14ac:dyDescent="0.2">
      <c r="A129" s="5" t="s">
        <v>379</v>
      </c>
      <c r="B129" s="9" t="s">
        <v>56</v>
      </c>
      <c r="C129" s="14" t="s">
        <v>415</v>
      </c>
      <c r="D129" s="4" t="s">
        <v>2</v>
      </c>
      <c r="E129" s="11">
        <v>190</v>
      </c>
      <c r="F129" s="253"/>
      <c r="G129" s="227">
        <f t="shared" si="7"/>
        <v>0</v>
      </c>
    </row>
    <row r="130" spans="1:7" ht="30" customHeight="1" x14ac:dyDescent="0.2">
      <c r="A130" s="5" t="s">
        <v>380</v>
      </c>
      <c r="B130" s="9" t="s">
        <v>57</v>
      </c>
      <c r="C130" s="14" t="s">
        <v>372</v>
      </c>
      <c r="D130" s="4" t="s">
        <v>8</v>
      </c>
      <c r="E130" s="11">
        <v>1</v>
      </c>
      <c r="F130" s="253"/>
      <c r="G130" s="227">
        <f t="shared" si="7"/>
        <v>0</v>
      </c>
    </row>
    <row r="131" spans="1:7" ht="30" customHeight="1" x14ac:dyDescent="0.2">
      <c r="A131" s="81"/>
      <c r="B131" s="82"/>
      <c r="C131" s="81" t="s">
        <v>402</v>
      </c>
      <c r="D131" s="204"/>
      <c r="E131" s="135"/>
      <c r="F131" s="258"/>
      <c r="G131" s="254">
        <f>SUM(G117:G130)</f>
        <v>0</v>
      </c>
    </row>
    <row r="132" spans="1:7" s="70" customFormat="1" ht="30" customHeight="1" x14ac:dyDescent="0.2">
      <c r="A132" s="125"/>
      <c r="B132" s="139"/>
      <c r="C132" s="125" t="s">
        <v>437</v>
      </c>
      <c r="D132" s="205"/>
      <c r="E132" s="137"/>
      <c r="F132" s="259"/>
      <c r="G132" s="254">
        <f>SUM(G131,G115)</f>
        <v>0</v>
      </c>
    </row>
    <row r="133" spans="1:7" ht="30" customHeight="1" x14ac:dyDescent="0.2">
      <c r="A133" s="133">
        <v>1</v>
      </c>
      <c r="B133" s="6" t="s">
        <v>16</v>
      </c>
      <c r="C133" s="138" t="s">
        <v>439</v>
      </c>
      <c r="D133" s="206"/>
      <c r="E133" s="132"/>
      <c r="F133" s="260"/>
      <c r="G133" s="261"/>
    </row>
    <row r="134" spans="1:7" ht="30" customHeight="1" x14ac:dyDescent="0.2">
      <c r="A134" s="134" t="s">
        <v>17</v>
      </c>
      <c r="B134" s="6" t="s">
        <v>18</v>
      </c>
      <c r="C134" s="75" t="s">
        <v>19</v>
      </c>
      <c r="D134" s="203"/>
      <c r="E134" s="131"/>
      <c r="F134" s="256"/>
      <c r="G134" s="257"/>
    </row>
    <row r="135" spans="1:7" ht="44.25" customHeight="1" x14ac:dyDescent="0.2">
      <c r="A135" s="5" t="s">
        <v>282</v>
      </c>
      <c r="B135" s="9" t="s">
        <v>30</v>
      </c>
      <c r="C135" s="14" t="s">
        <v>416</v>
      </c>
      <c r="D135" s="4" t="s">
        <v>0</v>
      </c>
      <c r="E135" s="11">
        <v>0.23200000000000001</v>
      </c>
      <c r="F135" s="253"/>
      <c r="G135" s="227">
        <f t="shared" ref="G135:G143" si="8">E135*F135</f>
        <v>0</v>
      </c>
    </row>
    <row r="136" spans="1:7" ht="30" customHeight="1" x14ac:dyDescent="0.2">
      <c r="A136" s="5" t="s">
        <v>283</v>
      </c>
      <c r="B136" s="4" t="s">
        <v>20</v>
      </c>
      <c r="C136" s="14" t="s">
        <v>417</v>
      </c>
      <c r="D136" s="4" t="s">
        <v>63</v>
      </c>
      <c r="E136" s="11">
        <v>52.5</v>
      </c>
      <c r="F136" s="253"/>
      <c r="G136" s="227">
        <f t="shared" si="8"/>
        <v>0</v>
      </c>
    </row>
    <row r="137" spans="1:7" ht="30" customHeight="1" x14ac:dyDescent="0.2">
      <c r="A137" s="5" t="s">
        <v>284</v>
      </c>
      <c r="B137" s="4" t="s">
        <v>26</v>
      </c>
      <c r="C137" s="14" t="s">
        <v>418</v>
      </c>
      <c r="D137" s="4" t="s">
        <v>63</v>
      </c>
      <c r="E137" s="11">
        <v>12.288</v>
      </c>
      <c r="F137" s="253"/>
      <c r="G137" s="227">
        <f t="shared" si="8"/>
        <v>0</v>
      </c>
    </row>
    <row r="138" spans="1:7" ht="50.25" customHeight="1" x14ac:dyDescent="0.2">
      <c r="A138" s="5" t="s">
        <v>285</v>
      </c>
      <c r="B138" s="9" t="s">
        <v>58</v>
      </c>
      <c r="C138" s="14" t="s">
        <v>419</v>
      </c>
      <c r="D138" s="4" t="s">
        <v>64</v>
      </c>
      <c r="E138" s="11">
        <v>180</v>
      </c>
      <c r="F138" s="253"/>
      <c r="G138" s="227">
        <f t="shared" si="8"/>
        <v>0</v>
      </c>
    </row>
    <row r="139" spans="1:7" ht="30" customHeight="1" x14ac:dyDescent="0.2">
      <c r="A139" s="5" t="s">
        <v>286</v>
      </c>
      <c r="B139" s="9" t="s">
        <v>59</v>
      </c>
      <c r="C139" s="14" t="s">
        <v>300</v>
      </c>
      <c r="D139" s="4" t="s">
        <v>63</v>
      </c>
      <c r="E139" s="11">
        <v>148.608</v>
      </c>
      <c r="F139" s="253"/>
      <c r="G139" s="227">
        <f t="shared" si="8"/>
        <v>0</v>
      </c>
    </row>
    <row r="140" spans="1:7" ht="30" customHeight="1" x14ac:dyDescent="0.2">
      <c r="A140" s="5" t="s">
        <v>287</v>
      </c>
      <c r="B140" s="9" t="s">
        <v>32</v>
      </c>
      <c r="C140" s="14" t="s">
        <v>305</v>
      </c>
      <c r="D140" s="4" t="s">
        <v>63</v>
      </c>
      <c r="E140" s="11">
        <v>196</v>
      </c>
      <c r="F140" s="253"/>
      <c r="G140" s="227">
        <f t="shared" si="8"/>
        <v>0</v>
      </c>
    </row>
    <row r="141" spans="1:7" ht="30" customHeight="1" x14ac:dyDescent="0.2">
      <c r="A141" s="5" t="s">
        <v>288</v>
      </c>
      <c r="B141" s="9" t="s">
        <v>31</v>
      </c>
      <c r="C141" s="14" t="s">
        <v>357</v>
      </c>
      <c r="D141" s="4" t="s">
        <v>63</v>
      </c>
      <c r="E141" s="11">
        <v>17.5</v>
      </c>
      <c r="F141" s="253"/>
      <c r="G141" s="227">
        <f t="shared" si="8"/>
        <v>0</v>
      </c>
    </row>
    <row r="142" spans="1:7" ht="30" customHeight="1" x14ac:dyDescent="0.2">
      <c r="A142" s="5" t="s">
        <v>289</v>
      </c>
      <c r="B142" s="9" t="s">
        <v>33</v>
      </c>
      <c r="C142" s="14" t="s">
        <v>306</v>
      </c>
      <c r="D142" s="4" t="s">
        <v>63</v>
      </c>
      <c r="E142" s="11">
        <v>196</v>
      </c>
      <c r="F142" s="253"/>
      <c r="G142" s="227">
        <f t="shared" si="8"/>
        <v>0</v>
      </c>
    </row>
    <row r="143" spans="1:7" ht="30" customHeight="1" x14ac:dyDescent="0.2">
      <c r="A143" s="5" t="s">
        <v>290</v>
      </c>
      <c r="B143" s="9" t="s">
        <v>34</v>
      </c>
      <c r="C143" s="14" t="s">
        <v>359</v>
      </c>
      <c r="D143" s="4" t="s">
        <v>63</v>
      </c>
      <c r="E143" s="11">
        <v>15.8</v>
      </c>
      <c r="F143" s="253"/>
      <c r="G143" s="227">
        <f t="shared" si="8"/>
        <v>0</v>
      </c>
    </row>
    <row r="144" spans="1:7" ht="30" customHeight="1" x14ac:dyDescent="0.2">
      <c r="A144" s="72"/>
      <c r="B144" s="73"/>
      <c r="C144" s="72" t="s">
        <v>365</v>
      </c>
      <c r="D144" s="202"/>
      <c r="E144" s="128"/>
      <c r="F144" s="255"/>
      <c r="G144" s="254">
        <f>SUM(G135:G143)</f>
        <v>0</v>
      </c>
    </row>
    <row r="145" spans="1:7" ht="30" customHeight="1" x14ac:dyDescent="0.2">
      <c r="A145" s="3" t="s">
        <v>23</v>
      </c>
      <c r="B145" s="9"/>
      <c r="C145" s="75" t="s">
        <v>28</v>
      </c>
      <c r="D145" s="203"/>
      <c r="E145" s="131"/>
      <c r="F145" s="256"/>
      <c r="G145" s="257"/>
    </row>
    <row r="146" spans="1:7" ht="30" customHeight="1" x14ac:dyDescent="0.2">
      <c r="A146" s="5" t="s">
        <v>314</v>
      </c>
      <c r="B146" s="9" t="s">
        <v>49</v>
      </c>
      <c r="C146" s="14" t="s">
        <v>403</v>
      </c>
      <c r="D146" s="4" t="s">
        <v>2</v>
      </c>
      <c r="E146" s="11">
        <v>223</v>
      </c>
      <c r="F146" s="253"/>
      <c r="G146" s="227">
        <f t="shared" ref="G146:G159" si="9">E146*F146</f>
        <v>0</v>
      </c>
    </row>
    <row r="147" spans="1:7" ht="30" customHeight="1" x14ac:dyDescent="0.2">
      <c r="A147" s="5" t="s">
        <v>316</v>
      </c>
      <c r="B147" s="9" t="s">
        <v>49</v>
      </c>
      <c r="C147" s="14" t="s">
        <v>420</v>
      </c>
      <c r="D147" s="4" t="s">
        <v>2</v>
      </c>
      <c r="E147" s="11">
        <v>58</v>
      </c>
      <c r="F147" s="253"/>
      <c r="G147" s="227">
        <f t="shared" si="9"/>
        <v>0</v>
      </c>
    </row>
    <row r="148" spans="1:7" ht="30" customHeight="1" x14ac:dyDescent="0.2">
      <c r="A148" s="5" t="s">
        <v>315</v>
      </c>
      <c r="B148" s="9" t="s">
        <v>49</v>
      </c>
      <c r="C148" s="14" t="s">
        <v>421</v>
      </c>
      <c r="D148" s="4" t="s">
        <v>2</v>
      </c>
      <c r="E148" s="11">
        <v>36</v>
      </c>
      <c r="F148" s="253"/>
      <c r="G148" s="227">
        <f t="shared" si="9"/>
        <v>0</v>
      </c>
    </row>
    <row r="149" spans="1:7" ht="30" customHeight="1" x14ac:dyDescent="0.2">
      <c r="A149" s="5" t="s">
        <v>317</v>
      </c>
      <c r="B149" s="9" t="s">
        <v>36</v>
      </c>
      <c r="C149" s="14" t="s">
        <v>422</v>
      </c>
      <c r="D149" s="4" t="s">
        <v>2</v>
      </c>
      <c r="E149" s="11">
        <v>58</v>
      </c>
      <c r="F149" s="253"/>
      <c r="G149" s="227">
        <f t="shared" si="9"/>
        <v>0</v>
      </c>
    </row>
    <row r="150" spans="1:7" ht="30" customHeight="1" x14ac:dyDescent="0.2">
      <c r="A150" s="5" t="s">
        <v>318</v>
      </c>
      <c r="B150" s="9" t="s">
        <v>39</v>
      </c>
      <c r="C150" s="14" t="s">
        <v>423</v>
      </c>
      <c r="D150" s="4" t="s">
        <v>2</v>
      </c>
      <c r="E150" s="11">
        <v>50.5</v>
      </c>
      <c r="F150" s="253"/>
      <c r="G150" s="227">
        <f t="shared" si="9"/>
        <v>0</v>
      </c>
    </row>
    <row r="151" spans="1:7" ht="30" customHeight="1" x14ac:dyDescent="0.2">
      <c r="A151" s="5" t="s">
        <v>319</v>
      </c>
      <c r="B151" s="9" t="s">
        <v>60</v>
      </c>
      <c r="C151" s="14" t="s">
        <v>424</v>
      </c>
      <c r="D151" s="4" t="s">
        <v>2</v>
      </c>
      <c r="E151" s="11">
        <v>4.8</v>
      </c>
      <c r="F151" s="253"/>
      <c r="G151" s="227">
        <f t="shared" si="9"/>
        <v>0</v>
      </c>
    </row>
    <row r="152" spans="1:7" ht="30" customHeight="1" x14ac:dyDescent="0.2">
      <c r="A152" s="5" t="s">
        <v>320</v>
      </c>
      <c r="B152" s="9" t="s">
        <v>52</v>
      </c>
      <c r="C152" s="14" t="s">
        <v>431</v>
      </c>
      <c r="D152" s="4" t="s">
        <v>4</v>
      </c>
      <c r="E152" s="11">
        <v>1</v>
      </c>
      <c r="F152" s="253"/>
      <c r="G152" s="227">
        <f t="shared" si="9"/>
        <v>0</v>
      </c>
    </row>
    <row r="153" spans="1:7" ht="30" customHeight="1" x14ac:dyDescent="0.2">
      <c r="A153" s="5" t="s">
        <v>321</v>
      </c>
      <c r="B153" s="9" t="s">
        <v>51</v>
      </c>
      <c r="C153" s="14" t="s">
        <v>410</v>
      </c>
      <c r="D153" s="4" t="s">
        <v>3</v>
      </c>
      <c r="E153" s="11">
        <v>10</v>
      </c>
      <c r="F153" s="253"/>
      <c r="G153" s="227">
        <f t="shared" si="9"/>
        <v>0</v>
      </c>
    </row>
    <row r="154" spans="1:7" ht="30" customHeight="1" x14ac:dyDescent="0.2">
      <c r="A154" s="5" t="s">
        <v>322</v>
      </c>
      <c r="B154" s="9" t="s">
        <v>61</v>
      </c>
      <c r="C154" s="14" t="s">
        <v>425</v>
      </c>
      <c r="D154" s="4" t="s">
        <v>3</v>
      </c>
      <c r="E154" s="11">
        <v>10</v>
      </c>
      <c r="F154" s="253"/>
      <c r="G154" s="227">
        <f t="shared" si="9"/>
        <v>0</v>
      </c>
    </row>
    <row r="155" spans="1:7" ht="50.25" customHeight="1" x14ac:dyDescent="0.2">
      <c r="A155" s="5" t="s">
        <v>323</v>
      </c>
      <c r="B155" s="9" t="s">
        <v>62</v>
      </c>
      <c r="C155" s="14" t="s">
        <v>426</v>
      </c>
      <c r="D155" s="4" t="s">
        <v>6</v>
      </c>
      <c r="E155" s="11">
        <v>1</v>
      </c>
      <c r="F155" s="253"/>
      <c r="G155" s="227">
        <f t="shared" si="9"/>
        <v>0</v>
      </c>
    </row>
    <row r="156" spans="1:7" ht="30" customHeight="1" x14ac:dyDescent="0.2">
      <c r="A156" s="5" t="s">
        <v>324</v>
      </c>
      <c r="B156" s="9" t="s">
        <v>53</v>
      </c>
      <c r="C156" s="14" t="s">
        <v>427</v>
      </c>
      <c r="D156" s="4" t="s">
        <v>6</v>
      </c>
      <c r="E156" s="11">
        <v>1</v>
      </c>
      <c r="F156" s="253"/>
      <c r="G156" s="227">
        <f t="shared" si="9"/>
        <v>0</v>
      </c>
    </row>
    <row r="157" spans="1:7" ht="30" customHeight="1" x14ac:dyDescent="0.2">
      <c r="A157" s="5" t="s">
        <v>325</v>
      </c>
      <c r="B157" s="9" t="s">
        <v>55</v>
      </c>
      <c r="C157" s="14" t="s">
        <v>428</v>
      </c>
      <c r="D157" s="4" t="s">
        <v>7</v>
      </c>
      <c r="E157" s="11">
        <v>1</v>
      </c>
      <c r="F157" s="253"/>
      <c r="G157" s="227">
        <f t="shared" si="9"/>
        <v>0</v>
      </c>
    </row>
    <row r="158" spans="1:7" ht="30" customHeight="1" x14ac:dyDescent="0.2">
      <c r="A158" s="5" t="s">
        <v>379</v>
      </c>
      <c r="B158" s="9" t="s">
        <v>50</v>
      </c>
      <c r="C158" s="14" t="s">
        <v>429</v>
      </c>
      <c r="D158" s="4" t="s">
        <v>29</v>
      </c>
      <c r="E158" s="11">
        <v>1</v>
      </c>
      <c r="F158" s="253"/>
      <c r="G158" s="227">
        <f t="shared" si="9"/>
        <v>0</v>
      </c>
    </row>
    <row r="159" spans="1:7" ht="30" customHeight="1" x14ac:dyDescent="0.2">
      <c r="A159" s="5" t="s">
        <v>380</v>
      </c>
      <c r="B159" s="9" t="s">
        <v>57</v>
      </c>
      <c r="C159" s="14" t="s">
        <v>430</v>
      </c>
      <c r="D159" s="4" t="s">
        <v>8</v>
      </c>
      <c r="E159" s="11">
        <v>3</v>
      </c>
      <c r="F159" s="253"/>
      <c r="G159" s="227">
        <f t="shared" si="9"/>
        <v>0</v>
      </c>
    </row>
    <row r="160" spans="1:7" ht="30" customHeight="1" x14ac:dyDescent="0.2">
      <c r="A160" s="81"/>
      <c r="B160" s="82"/>
      <c r="C160" s="81" t="s">
        <v>432</v>
      </c>
      <c r="D160" s="204"/>
      <c r="E160" s="135"/>
      <c r="F160" s="258"/>
      <c r="G160" s="254">
        <f>SUM(G146:G159)</f>
        <v>0</v>
      </c>
    </row>
    <row r="161" spans="1:7" ht="30" customHeight="1" x14ac:dyDescent="0.2">
      <c r="A161" s="140"/>
      <c r="B161" s="141"/>
      <c r="C161" s="140" t="s">
        <v>440</v>
      </c>
      <c r="D161" s="207"/>
      <c r="E161" s="143"/>
      <c r="F161" s="262"/>
      <c r="G161" s="263">
        <f>SUM(G160,G144)</f>
        <v>0</v>
      </c>
    </row>
    <row r="162" spans="1:7" ht="30" customHeight="1" x14ac:dyDescent="0.2">
      <c r="A162" s="83"/>
      <c r="B162" s="142"/>
      <c r="C162" s="142"/>
      <c r="D162" s="208"/>
      <c r="E162" s="142"/>
      <c r="F162" s="264"/>
      <c r="G162" s="265"/>
    </row>
    <row r="163" spans="1:7" ht="30" customHeight="1" x14ac:dyDescent="0.2">
      <c r="A163" s="84">
        <v>1</v>
      </c>
      <c r="B163" s="76"/>
      <c r="C163" s="85" t="s">
        <v>444</v>
      </c>
      <c r="D163" s="209"/>
      <c r="E163" s="129"/>
      <c r="F163" s="266"/>
      <c r="G163" s="267"/>
    </row>
    <row r="164" spans="1:7" ht="30" customHeight="1" x14ac:dyDescent="0.2">
      <c r="A164" s="18" t="s">
        <v>17</v>
      </c>
      <c r="B164" s="9" t="s">
        <v>72</v>
      </c>
      <c r="C164" s="14" t="s">
        <v>441</v>
      </c>
      <c r="D164" s="4" t="s">
        <v>65</v>
      </c>
      <c r="E164" s="11">
        <v>4</v>
      </c>
      <c r="F164" s="253"/>
      <c r="G164" s="227">
        <f t="shared" ref="G164:G166" si="10">E164*F164</f>
        <v>0</v>
      </c>
    </row>
    <row r="165" spans="1:7" ht="30" customHeight="1" x14ac:dyDescent="0.2">
      <c r="A165" s="18" t="s">
        <v>23</v>
      </c>
      <c r="B165" s="9" t="s">
        <v>73</v>
      </c>
      <c r="C165" s="14" t="s">
        <v>442</v>
      </c>
      <c r="D165" s="4" t="s">
        <v>7</v>
      </c>
      <c r="E165" s="11">
        <v>4</v>
      </c>
      <c r="F165" s="253"/>
      <c r="G165" s="227">
        <f t="shared" si="10"/>
        <v>0</v>
      </c>
    </row>
    <row r="166" spans="1:7" ht="30" customHeight="1" x14ac:dyDescent="0.2">
      <c r="A166" s="18" t="s">
        <v>446</v>
      </c>
      <c r="B166" s="9" t="s">
        <v>74</v>
      </c>
      <c r="C166" s="14" t="s">
        <v>443</v>
      </c>
      <c r="D166" s="4" t="s">
        <v>7</v>
      </c>
      <c r="E166" s="11">
        <v>4</v>
      </c>
      <c r="F166" s="253"/>
      <c r="G166" s="227">
        <f t="shared" si="10"/>
        <v>0</v>
      </c>
    </row>
    <row r="167" spans="1:7" ht="30" customHeight="1" x14ac:dyDescent="0.2">
      <c r="A167" s="81"/>
      <c r="B167" s="82"/>
      <c r="C167" s="81" t="s">
        <v>445</v>
      </c>
      <c r="D167" s="204"/>
      <c r="E167" s="135"/>
      <c r="F167" s="258"/>
      <c r="G167" s="254">
        <f>SUM(G164:G166)</f>
        <v>0</v>
      </c>
    </row>
    <row r="168" spans="1:7" ht="30" customHeight="1" x14ac:dyDescent="0.2">
      <c r="A168" s="83"/>
      <c r="B168" s="142"/>
      <c r="C168" s="142"/>
      <c r="D168" s="208"/>
      <c r="E168" s="142"/>
      <c r="F168" s="264"/>
      <c r="G168" s="265"/>
    </row>
    <row r="169" spans="1:7" ht="30" customHeight="1" x14ac:dyDescent="0.2">
      <c r="A169" s="85">
        <v>1</v>
      </c>
      <c r="B169" s="86"/>
      <c r="C169" s="85" t="s">
        <v>447</v>
      </c>
      <c r="D169" s="209"/>
      <c r="E169" s="145"/>
      <c r="F169" s="268"/>
      <c r="G169" s="269"/>
    </row>
    <row r="170" spans="1:7" ht="30" customHeight="1" x14ac:dyDescent="0.2">
      <c r="A170" s="146" t="s">
        <v>355</v>
      </c>
      <c r="B170" s="147" t="s">
        <v>75</v>
      </c>
      <c r="C170" s="148" t="s">
        <v>19</v>
      </c>
      <c r="D170" s="210"/>
      <c r="E170" s="149"/>
      <c r="F170" s="270"/>
      <c r="G170" s="271"/>
    </row>
    <row r="171" spans="1:7" ht="30" customHeight="1" x14ac:dyDescent="0.2">
      <c r="A171" s="4" t="s">
        <v>282</v>
      </c>
      <c r="B171" s="9" t="s">
        <v>76</v>
      </c>
      <c r="C171" s="14" t="s">
        <v>449</v>
      </c>
      <c r="D171" s="4" t="s">
        <v>0</v>
      </c>
      <c r="E171" s="11">
        <v>3.3000000000000002E-2</v>
      </c>
      <c r="F171" s="253"/>
      <c r="G171" s="227">
        <f t="shared" ref="G171:G177" si="11">E171*F171</f>
        <v>0</v>
      </c>
    </row>
    <row r="172" spans="1:7" ht="30" customHeight="1" x14ac:dyDescent="0.2">
      <c r="A172" s="4" t="s">
        <v>283</v>
      </c>
      <c r="B172" s="9" t="s">
        <v>77</v>
      </c>
      <c r="C172" s="14" t="s">
        <v>450</v>
      </c>
      <c r="D172" s="4" t="s">
        <v>63</v>
      </c>
      <c r="E172" s="11">
        <v>208</v>
      </c>
      <c r="F172" s="253"/>
      <c r="G172" s="227">
        <f t="shared" si="11"/>
        <v>0</v>
      </c>
    </row>
    <row r="173" spans="1:7" ht="30" customHeight="1" x14ac:dyDescent="0.2">
      <c r="A173" s="4" t="s">
        <v>284</v>
      </c>
      <c r="B173" s="9" t="s">
        <v>78</v>
      </c>
      <c r="C173" s="14" t="s">
        <v>451</v>
      </c>
      <c r="D173" s="4" t="s">
        <v>64</v>
      </c>
      <c r="E173" s="11">
        <v>250</v>
      </c>
      <c r="F173" s="253"/>
      <c r="G173" s="227">
        <f t="shared" si="11"/>
        <v>0</v>
      </c>
    </row>
    <row r="174" spans="1:7" ht="30" customHeight="1" x14ac:dyDescent="0.2">
      <c r="A174" s="4" t="s">
        <v>285</v>
      </c>
      <c r="B174" s="41">
        <v>80</v>
      </c>
      <c r="C174" s="14" t="s">
        <v>452</v>
      </c>
      <c r="D174" s="4" t="s">
        <v>63</v>
      </c>
      <c r="E174" s="11">
        <v>80</v>
      </c>
      <c r="F174" s="253"/>
      <c r="G174" s="227">
        <f t="shared" si="11"/>
        <v>0</v>
      </c>
    </row>
    <row r="175" spans="1:7" ht="30" customHeight="1" x14ac:dyDescent="0.2">
      <c r="A175" s="4" t="s">
        <v>286</v>
      </c>
      <c r="B175" s="71" t="s">
        <v>79</v>
      </c>
      <c r="C175" s="15" t="s">
        <v>453</v>
      </c>
      <c r="D175" s="71" t="s">
        <v>142</v>
      </c>
      <c r="E175" s="62">
        <v>80</v>
      </c>
      <c r="F175" s="272"/>
      <c r="G175" s="227">
        <f t="shared" si="11"/>
        <v>0</v>
      </c>
    </row>
    <row r="176" spans="1:7" ht="30" customHeight="1" x14ac:dyDescent="0.2">
      <c r="A176" s="4" t="s">
        <v>287</v>
      </c>
      <c r="B176" s="9" t="s">
        <v>80</v>
      </c>
      <c r="C176" s="15" t="s">
        <v>454</v>
      </c>
      <c r="D176" s="20" t="s">
        <v>63</v>
      </c>
      <c r="E176" s="62">
        <v>3.2549999999999999</v>
      </c>
      <c r="F176" s="272"/>
      <c r="G176" s="227">
        <f t="shared" si="11"/>
        <v>0</v>
      </c>
    </row>
    <row r="177" spans="1:7" ht="30" customHeight="1" x14ac:dyDescent="0.2">
      <c r="A177" s="4" t="s">
        <v>288</v>
      </c>
      <c r="B177" s="27" t="s">
        <v>81</v>
      </c>
      <c r="C177" s="150" t="s">
        <v>448</v>
      </c>
      <c r="D177" s="95" t="s">
        <v>142</v>
      </c>
      <c r="E177" s="151">
        <v>208</v>
      </c>
      <c r="F177" s="274"/>
      <c r="G177" s="227">
        <f t="shared" si="11"/>
        <v>0</v>
      </c>
    </row>
    <row r="178" spans="1:7" ht="30" customHeight="1" x14ac:dyDescent="0.2">
      <c r="A178" s="72"/>
      <c r="B178" s="87"/>
      <c r="C178" s="72" t="s">
        <v>365</v>
      </c>
      <c r="D178" s="202"/>
      <c r="E178" s="152"/>
      <c r="F178" s="275"/>
      <c r="G178" s="254">
        <f>SUM(G171:G177)</f>
        <v>0</v>
      </c>
    </row>
    <row r="179" spans="1:7" ht="30" customHeight="1" x14ac:dyDescent="0.2">
      <c r="A179" s="154" t="s">
        <v>23</v>
      </c>
      <c r="B179" s="6" t="s">
        <v>82</v>
      </c>
      <c r="C179" s="75" t="s">
        <v>83</v>
      </c>
      <c r="D179" s="203"/>
      <c r="E179" s="131"/>
      <c r="F179" s="256"/>
      <c r="G179" s="257"/>
    </row>
    <row r="180" spans="1:7" ht="30" customHeight="1" x14ac:dyDescent="0.2">
      <c r="A180" s="4" t="s">
        <v>314</v>
      </c>
      <c r="B180" s="9" t="s">
        <v>84</v>
      </c>
      <c r="C180" s="14" t="s">
        <v>455</v>
      </c>
      <c r="D180" s="4" t="s">
        <v>63</v>
      </c>
      <c r="E180" s="11">
        <v>5.58</v>
      </c>
      <c r="F180" s="253"/>
      <c r="G180" s="227">
        <f t="shared" ref="G180:G187" si="12">E180*F180</f>
        <v>0</v>
      </c>
    </row>
    <row r="181" spans="1:7" ht="30" customHeight="1" x14ac:dyDescent="0.2">
      <c r="A181" s="4" t="s">
        <v>316</v>
      </c>
      <c r="B181" s="9" t="s">
        <v>85</v>
      </c>
      <c r="C181" s="14" t="s">
        <v>456</v>
      </c>
      <c r="D181" s="4" t="s">
        <v>90</v>
      </c>
      <c r="E181" s="11">
        <v>250</v>
      </c>
      <c r="F181" s="253"/>
      <c r="G181" s="227">
        <f t="shared" si="12"/>
        <v>0</v>
      </c>
    </row>
    <row r="182" spans="1:7" ht="30" customHeight="1" x14ac:dyDescent="0.2">
      <c r="A182" s="4" t="s">
        <v>315</v>
      </c>
      <c r="B182" s="9" t="s">
        <v>86</v>
      </c>
      <c r="C182" s="14" t="s">
        <v>457</v>
      </c>
      <c r="D182" s="4" t="s">
        <v>87</v>
      </c>
      <c r="E182" s="11">
        <v>250</v>
      </c>
      <c r="F182" s="253"/>
      <c r="G182" s="227">
        <f t="shared" si="12"/>
        <v>0</v>
      </c>
    </row>
    <row r="183" spans="1:7" ht="30" customHeight="1" x14ac:dyDescent="0.2">
      <c r="A183" s="4" t="s">
        <v>317</v>
      </c>
      <c r="B183" s="9" t="s">
        <v>88</v>
      </c>
      <c r="C183" s="14" t="s">
        <v>458</v>
      </c>
      <c r="D183" s="4" t="s">
        <v>2</v>
      </c>
      <c r="E183" s="11">
        <v>93</v>
      </c>
      <c r="F183" s="253"/>
      <c r="G183" s="227">
        <f t="shared" si="12"/>
        <v>0</v>
      </c>
    </row>
    <row r="184" spans="1:7" ht="30" customHeight="1" x14ac:dyDescent="0.2">
      <c r="A184" s="4" t="s">
        <v>318</v>
      </c>
      <c r="B184" s="9" t="s">
        <v>89</v>
      </c>
      <c r="C184" s="14" t="s">
        <v>459</v>
      </c>
      <c r="D184" s="4" t="s">
        <v>90</v>
      </c>
      <c r="E184" s="11">
        <v>184</v>
      </c>
      <c r="F184" s="253"/>
      <c r="G184" s="227">
        <f t="shared" si="12"/>
        <v>0</v>
      </c>
    </row>
    <row r="185" spans="1:7" ht="30" customHeight="1" x14ac:dyDescent="0.2">
      <c r="A185" s="4" t="s">
        <v>319</v>
      </c>
      <c r="B185" s="9" t="s">
        <v>91</v>
      </c>
      <c r="C185" s="14" t="s">
        <v>460</v>
      </c>
      <c r="D185" s="4" t="s">
        <v>87</v>
      </c>
      <c r="E185" s="11">
        <v>184</v>
      </c>
      <c r="F185" s="253"/>
      <c r="G185" s="227">
        <f t="shared" si="12"/>
        <v>0</v>
      </c>
    </row>
    <row r="186" spans="1:7" ht="30" customHeight="1" x14ac:dyDescent="0.2">
      <c r="A186" s="4" t="s">
        <v>320</v>
      </c>
      <c r="B186" s="9" t="s">
        <v>92</v>
      </c>
      <c r="C186" s="14" t="s">
        <v>461</v>
      </c>
      <c r="D186" s="4" t="s">
        <v>87</v>
      </c>
      <c r="E186" s="11">
        <v>184</v>
      </c>
      <c r="F186" s="253"/>
      <c r="G186" s="227">
        <f t="shared" si="12"/>
        <v>0</v>
      </c>
    </row>
    <row r="187" spans="1:7" ht="30" customHeight="1" x14ac:dyDescent="0.2">
      <c r="A187" s="4" t="s">
        <v>321</v>
      </c>
      <c r="B187" s="9" t="s">
        <v>93</v>
      </c>
      <c r="C187" s="14" t="s">
        <v>462</v>
      </c>
      <c r="D187" s="4" t="s">
        <v>63</v>
      </c>
      <c r="E187" s="11">
        <v>6.6</v>
      </c>
      <c r="F187" s="253"/>
      <c r="G187" s="227">
        <f t="shared" si="12"/>
        <v>0</v>
      </c>
    </row>
    <row r="188" spans="1:7" ht="30" customHeight="1" x14ac:dyDescent="0.2">
      <c r="A188" s="81"/>
      <c r="B188" s="88"/>
      <c r="C188" s="81" t="s">
        <v>466</v>
      </c>
      <c r="D188" s="204"/>
      <c r="E188" s="153"/>
      <c r="F188" s="276"/>
      <c r="G188" s="273">
        <f>SUM(G180:G187)</f>
        <v>0</v>
      </c>
    </row>
    <row r="189" spans="1:7" ht="30" customHeight="1" x14ac:dyDescent="0.2">
      <c r="A189" s="78"/>
      <c r="B189" s="155"/>
      <c r="C189" s="156" t="s">
        <v>463</v>
      </c>
      <c r="D189" s="211"/>
      <c r="E189" s="155"/>
      <c r="F189" s="277"/>
      <c r="G189" s="254">
        <f>SUM(G188,G178)</f>
        <v>0</v>
      </c>
    </row>
    <row r="190" spans="1:7" ht="30" customHeight="1" x14ac:dyDescent="0.2">
      <c r="A190" s="89"/>
      <c r="B190" s="142"/>
      <c r="C190" s="142"/>
      <c r="D190" s="208"/>
      <c r="E190" s="142"/>
      <c r="F190" s="264"/>
      <c r="G190" s="265"/>
    </row>
    <row r="191" spans="1:7" ht="30" customHeight="1" x14ac:dyDescent="0.2">
      <c r="A191" s="90">
        <v>1</v>
      </c>
      <c r="B191" s="86"/>
      <c r="C191" s="90" t="s">
        <v>465</v>
      </c>
      <c r="D191" s="203"/>
      <c r="E191" s="144"/>
      <c r="F191" s="278"/>
      <c r="G191" s="279"/>
    </row>
    <row r="192" spans="1:7" ht="30" customHeight="1" x14ac:dyDescent="0.2">
      <c r="A192" s="133" t="s">
        <v>17</v>
      </c>
      <c r="B192" s="91" t="s">
        <v>94</v>
      </c>
      <c r="C192" s="103" t="s">
        <v>467</v>
      </c>
      <c r="D192" s="212"/>
      <c r="E192" s="157"/>
      <c r="F192" s="280"/>
      <c r="G192" s="281"/>
    </row>
    <row r="193" spans="1:7" ht="30" customHeight="1" x14ac:dyDescent="0.2">
      <c r="A193" s="8" t="s">
        <v>282</v>
      </c>
      <c r="B193" s="21" t="s">
        <v>95</v>
      </c>
      <c r="C193" s="112" t="s">
        <v>468</v>
      </c>
      <c r="D193" s="19" t="s">
        <v>0</v>
      </c>
      <c r="E193" s="58">
        <v>1</v>
      </c>
      <c r="F193" s="228"/>
      <c r="G193" s="227">
        <f t="shared" ref="G193:G200" si="13">E193*F193</f>
        <v>0</v>
      </c>
    </row>
    <row r="194" spans="1:7" ht="30" customHeight="1" x14ac:dyDescent="0.2">
      <c r="A194" s="5" t="s">
        <v>283</v>
      </c>
      <c r="B194" s="9" t="s">
        <v>96</v>
      </c>
      <c r="C194" s="14" t="s">
        <v>469</v>
      </c>
      <c r="D194" s="4" t="s">
        <v>0</v>
      </c>
      <c r="E194" s="63">
        <v>1.29</v>
      </c>
      <c r="F194" s="229"/>
      <c r="G194" s="227">
        <f t="shared" si="13"/>
        <v>0</v>
      </c>
    </row>
    <row r="195" spans="1:7" ht="30" customHeight="1" x14ac:dyDescent="0.2">
      <c r="A195" s="8" t="s">
        <v>284</v>
      </c>
      <c r="B195" s="9" t="s">
        <v>97</v>
      </c>
      <c r="C195" s="14" t="s">
        <v>470</v>
      </c>
      <c r="D195" s="4" t="s">
        <v>4</v>
      </c>
      <c r="E195" s="11">
        <v>1</v>
      </c>
      <c r="F195" s="229"/>
      <c r="G195" s="227">
        <f t="shared" si="13"/>
        <v>0</v>
      </c>
    </row>
    <row r="196" spans="1:7" ht="30" customHeight="1" x14ac:dyDescent="0.2">
      <c r="A196" s="5" t="s">
        <v>285</v>
      </c>
      <c r="B196" s="9" t="s">
        <v>98</v>
      </c>
      <c r="C196" s="14" t="s">
        <v>471</v>
      </c>
      <c r="D196" s="4" t="s">
        <v>66</v>
      </c>
      <c r="E196" s="11">
        <v>1.264</v>
      </c>
      <c r="F196" s="229"/>
      <c r="G196" s="227">
        <f t="shared" si="13"/>
        <v>0</v>
      </c>
    </row>
    <row r="197" spans="1:7" ht="30" customHeight="1" x14ac:dyDescent="0.2">
      <c r="A197" s="8" t="s">
        <v>286</v>
      </c>
      <c r="B197" s="9" t="s">
        <v>99</v>
      </c>
      <c r="C197" s="14" t="s">
        <v>472</v>
      </c>
      <c r="D197" s="4" t="s">
        <v>66</v>
      </c>
      <c r="E197" s="11">
        <v>9.0999999999999998E-2</v>
      </c>
      <c r="F197" s="229"/>
      <c r="G197" s="227">
        <f t="shared" si="13"/>
        <v>0</v>
      </c>
    </row>
    <row r="198" spans="1:7" ht="30" customHeight="1" x14ac:dyDescent="0.2">
      <c r="A198" s="5" t="s">
        <v>287</v>
      </c>
      <c r="B198" s="9" t="s">
        <v>100</v>
      </c>
      <c r="C198" s="14" t="s">
        <v>473</v>
      </c>
      <c r="D198" s="4" t="s">
        <v>66</v>
      </c>
      <c r="E198" s="11">
        <v>0.121</v>
      </c>
      <c r="F198" s="229"/>
      <c r="G198" s="227">
        <f t="shared" si="13"/>
        <v>0</v>
      </c>
    </row>
    <row r="199" spans="1:7" ht="39.75" customHeight="1" x14ac:dyDescent="0.2">
      <c r="A199" s="8" t="s">
        <v>288</v>
      </c>
      <c r="B199" s="9" t="s">
        <v>101</v>
      </c>
      <c r="C199" s="14" t="s">
        <v>474</v>
      </c>
      <c r="D199" s="4" t="s">
        <v>143</v>
      </c>
      <c r="E199" s="11">
        <v>7.3999999999999996E-2</v>
      </c>
      <c r="F199" s="229"/>
      <c r="G199" s="227">
        <f t="shared" si="13"/>
        <v>0</v>
      </c>
    </row>
    <row r="200" spans="1:7" ht="30" customHeight="1" x14ac:dyDescent="0.2">
      <c r="A200" s="5" t="s">
        <v>289</v>
      </c>
      <c r="B200" s="71" t="s">
        <v>102</v>
      </c>
      <c r="C200" s="15" t="s">
        <v>475</v>
      </c>
      <c r="D200" s="20" t="s">
        <v>608</v>
      </c>
      <c r="E200" s="62">
        <v>0.19800000000000001</v>
      </c>
      <c r="F200" s="230"/>
      <c r="G200" s="227">
        <f t="shared" si="13"/>
        <v>0</v>
      </c>
    </row>
    <row r="201" spans="1:7" ht="30" customHeight="1" x14ac:dyDescent="0.2">
      <c r="A201" s="78"/>
      <c r="B201" s="79"/>
      <c r="C201" s="78" t="s">
        <v>477</v>
      </c>
      <c r="D201" s="211"/>
      <c r="E201" s="155"/>
      <c r="F201" s="282"/>
      <c r="G201" s="254">
        <f>SUM(G193:G200)</f>
        <v>0</v>
      </c>
    </row>
    <row r="202" spans="1:7" ht="30" customHeight="1" x14ac:dyDescent="0.2">
      <c r="A202" s="158" t="s">
        <v>23</v>
      </c>
      <c r="B202" s="80" t="s">
        <v>103</v>
      </c>
      <c r="C202" s="159" t="s">
        <v>103</v>
      </c>
      <c r="D202" s="206"/>
      <c r="E202" s="132"/>
      <c r="F202" s="260"/>
      <c r="G202" s="261"/>
    </row>
    <row r="203" spans="1:7" ht="36.75" customHeight="1" x14ac:dyDescent="0.2">
      <c r="A203" s="5" t="s">
        <v>314</v>
      </c>
      <c r="B203" s="21" t="s">
        <v>104</v>
      </c>
      <c r="C203" s="112" t="s">
        <v>478</v>
      </c>
      <c r="D203" s="19" t="s">
        <v>63</v>
      </c>
      <c r="E203" s="58">
        <v>3759</v>
      </c>
      <c r="F203" s="228"/>
      <c r="G203" s="227">
        <f t="shared" ref="G203:G209" si="14">E203*F203</f>
        <v>0</v>
      </c>
    </row>
    <row r="204" spans="1:7" ht="30" customHeight="1" x14ac:dyDescent="0.2">
      <c r="A204" s="5" t="s">
        <v>316</v>
      </c>
      <c r="B204" s="9" t="s">
        <v>105</v>
      </c>
      <c r="C204" s="14" t="s">
        <v>479</v>
      </c>
      <c r="D204" s="4" t="s">
        <v>87</v>
      </c>
      <c r="E204" s="11">
        <v>8235</v>
      </c>
      <c r="F204" s="229"/>
      <c r="G204" s="227">
        <f t="shared" si="14"/>
        <v>0</v>
      </c>
    </row>
    <row r="205" spans="1:7" ht="30" customHeight="1" x14ac:dyDescent="0.2">
      <c r="A205" s="5" t="s">
        <v>315</v>
      </c>
      <c r="B205" s="9" t="s">
        <v>106</v>
      </c>
      <c r="C205" s="14" t="s">
        <v>480</v>
      </c>
      <c r="D205" s="4" t="s">
        <v>87</v>
      </c>
      <c r="E205" s="11">
        <v>9058</v>
      </c>
      <c r="F205" s="229"/>
      <c r="G205" s="227">
        <f t="shared" si="14"/>
        <v>0</v>
      </c>
    </row>
    <row r="206" spans="1:7" ht="30" customHeight="1" x14ac:dyDescent="0.2">
      <c r="A206" s="5" t="s">
        <v>317</v>
      </c>
      <c r="B206" s="4" t="s">
        <v>107</v>
      </c>
      <c r="C206" s="14" t="s">
        <v>481</v>
      </c>
      <c r="D206" s="4" t="s">
        <v>63</v>
      </c>
      <c r="E206" s="11">
        <v>782</v>
      </c>
      <c r="F206" s="229"/>
      <c r="G206" s="227">
        <f t="shared" si="14"/>
        <v>0</v>
      </c>
    </row>
    <row r="207" spans="1:7" ht="30" customHeight="1" x14ac:dyDescent="0.2">
      <c r="A207" s="5" t="s">
        <v>318</v>
      </c>
      <c r="B207" s="9" t="s">
        <v>108</v>
      </c>
      <c r="C207" s="14" t="s">
        <v>482</v>
      </c>
      <c r="D207" s="4" t="s">
        <v>87</v>
      </c>
      <c r="E207" s="11">
        <v>2607</v>
      </c>
      <c r="F207" s="229"/>
      <c r="G207" s="227">
        <f t="shared" si="14"/>
        <v>0</v>
      </c>
    </row>
    <row r="208" spans="1:7" ht="30" customHeight="1" x14ac:dyDescent="0.2">
      <c r="A208" s="5" t="s">
        <v>319</v>
      </c>
      <c r="B208" s="9" t="s">
        <v>109</v>
      </c>
      <c r="C208" s="14" t="s">
        <v>483</v>
      </c>
      <c r="D208" s="4" t="s">
        <v>87</v>
      </c>
      <c r="E208" s="11">
        <v>2607</v>
      </c>
      <c r="F208" s="229"/>
      <c r="G208" s="227">
        <f t="shared" si="14"/>
        <v>0</v>
      </c>
    </row>
    <row r="209" spans="1:7" ht="30" customHeight="1" x14ac:dyDescent="0.2">
      <c r="A209" s="5" t="s">
        <v>320</v>
      </c>
      <c r="B209" s="71" t="s">
        <v>109</v>
      </c>
      <c r="C209" s="15" t="s">
        <v>484</v>
      </c>
      <c r="D209" s="20" t="s">
        <v>87</v>
      </c>
      <c r="E209" s="62">
        <v>2607</v>
      </c>
      <c r="F209" s="230"/>
      <c r="G209" s="227">
        <f t="shared" si="14"/>
        <v>0</v>
      </c>
    </row>
    <row r="210" spans="1:7" ht="30" customHeight="1" x14ac:dyDescent="0.2">
      <c r="A210" s="67"/>
      <c r="B210" s="68"/>
      <c r="C210" s="67" t="s">
        <v>476</v>
      </c>
      <c r="D210" s="213"/>
      <c r="E210" s="160"/>
      <c r="F210" s="283"/>
      <c r="G210" s="254">
        <f>SUM(G203:G209)</f>
        <v>0</v>
      </c>
    </row>
    <row r="211" spans="1:7" ht="30" customHeight="1" x14ac:dyDescent="0.2">
      <c r="A211" s="158" t="s">
        <v>446</v>
      </c>
      <c r="B211" s="69" t="s">
        <v>110</v>
      </c>
      <c r="C211" s="161" t="s">
        <v>110</v>
      </c>
      <c r="D211" s="214"/>
      <c r="E211" s="162"/>
      <c r="F211" s="284"/>
      <c r="G211" s="285"/>
    </row>
    <row r="212" spans="1:7" ht="30" customHeight="1" x14ac:dyDescent="0.2">
      <c r="A212" s="5" t="s">
        <v>340</v>
      </c>
      <c r="B212" s="9" t="s">
        <v>111</v>
      </c>
      <c r="C212" s="14" t="s">
        <v>500</v>
      </c>
      <c r="D212" s="4" t="s">
        <v>0</v>
      </c>
      <c r="E212" s="63">
        <v>0.91800000000000004</v>
      </c>
      <c r="F212" s="229"/>
      <c r="G212" s="227">
        <f t="shared" ref="G212:G230" si="15">E212*F212</f>
        <v>0</v>
      </c>
    </row>
    <row r="213" spans="1:7" ht="30" customHeight="1" x14ac:dyDescent="0.2">
      <c r="A213" s="5" t="s">
        <v>341</v>
      </c>
      <c r="B213" s="9" t="s">
        <v>112</v>
      </c>
      <c r="C213" s="14" t="s">
        <v>501</v>
      </c>
      <c r="D213" s="4" t="s">
        <v>67</v>
      </c>
      <c r="E213" s="11">
        <v>0.91800000000000004</v>
      </c>
      <c r="F213" s="229"/>
      <c r="G213" s="227">
        <f t="shared" si="15"/>
        <v>0</v>
      </c>
    </row>
    <row r="214" spans="1:7" ht="30" customHeight="1" x14ac:dyDescent="0.2">
      <c r="A214" s="5" t="s">
        <v>342</v>
      </c>
      <c r="B214" s="9" t="s">
        <v>113</v>
      </c>
      <c r="C214" s="14" t="s">
        <v>502</v>
      </c>
      <c r="D214" s="4" t="s">
        <v>0</v>
      </c>
      <c r="E214" s="11">
        <v>1.2E-2</v>
      </c>
      <c r="F214" s="229"/>
      <c r="G214" s="227">
        <f t="shared" si="15"/>
        <v>0</v>
      </c>
    </row>
    <row r="215" spans="1:7" ht="30" customHeight="1" x14ac:dyDescent="0.2">
      <c r="A215" s="5" t="s">
        <v>343</v>
      </c>
      <c r="B215" s="9" t="s">
        <v>114</v>
      </c>
      <c r="C215" s="14" t="s">
        <v>503</v>
      </c>
      <c r="D215" s="4" t="s">
        <v>67</v>
      </c>
      <c r="E215" s="11">
        <v>1.2E-2</v>
      </c>
      <c r="F215" s="229"/>
      <c r="G215" s="227">
        <f t="shared" si="15"/>
        <v>0</v>
      </c>
    </row>
    <row r="216" spans="1:7" ht="30" customHeight="1" x14ac:dyDescent="0.2">
      <c r="A216" s="5" t="s">
        <v>344</v>
      </c>
      <c r="B216" s="9" t="s">
        <v>115</v>
      </c>
      <c r="C216" s="14" t="s">
        <v>504</v>
      </c>
      <c r="D216" s="4" t="s">
        <v>87</v>
      </c>
      <c r="E216" s="11">
        <v>1029</v>
      </c>
      <c r="F216" s="229"/>
      <c r="G216" s="227">
        <f t="shared" si="15"/>
        <v>0</v>
      </c>
    </row>
    <row r="217" spans="1:7" ht="30" customHeight="1" x14ac:dyDescent="0.2">
      <c r="A217" s="5" t="s">
        <v>345</v>
      </c>
      <c r="B217" s="9" t="s">
        <v>116</v>
      </c>
      <c r="C217" s="14" t="s">
        <v>505</v>
      </c>
      <c r="D217" s="4" t="s">
        <v>87</v>
      </c>
      <c r="E217" s="11">
        <v>1029</v>
      </c>
      <c r="F217" s="229"/>
      <c r="G217" s="227">
        <f t="shared" si="15"/>
        <v>0</v>
      </c>
    </row>
    <row r="218" spans="1:7" ht="30" customHeight="1" x14ac:dyDescent="0.2">
      <c r="A218" s="5" t="s">
        <v>346</v>
      </c>
      <c r="B218" s="9" t="s">
        <v>117</v>
      </c>
      <c r="C218" s="14" t="s">
        <v>506</v>
      </c>
      <c r="D218" s="4" t="s">
        <v>68</v>
      </c>
      <c r="E218" s="11">
        <v>64</v>
      </c>
      <c r="F218" s="229"/>
      <c r="G218" s="227">
        <f t="shared" si="15"/>
        <v>0</v>
      </c>
    </row>
    <row r="219" spans="1:7" ht="30" customHeight="1" x14ac:dyDescent="0.2">
      <c r="A219" s="5" t="s">
        <v>347</v>
      </c>
      <c r="B219" s="9" t="s">
        <v>117</v>
      </c>
      <c r="C219" s="14" t="s">
        <v>507</v>
      </c>
      <c r="D219" s="4" t="s">
        <v>68</v>
      </c>
      <c r="E219" s="11">
        <v>128</v>
      </c>
      <c r="F219" s="229"/>
      <c r="G219" s="227">
        <f t="shared" si="15"/>
        <v>0</v>
      </c>
    </row>
    <row r="220" spans="1:7" ht="30" customHeight="1" x14ac:dyDescent="0.2">
      <c r="A220" s="5" t="s">
        <v>348</v>
      </c>
      <c r="B220" s="9" t="s">
        <v>118</v>
      </c>
      <c r="C220" s="14" t="s">
        <v>508</v>
      </c>
      <c r="D220" s="4" t="s">
        <v>2</v>
      </c>
      <c r="E220" s="11">
        <v>190</v>
      </c>
      <c r="F220" s="229"/>
      <c r="G220" s="227">
        <f t="shared" si="15"/>
        <v>0</v>
      </c>
    </row>
    <row r="221" spans="1:7" ht="30" customHeight="1" x14ac:dyDescent="0.2">
      <c r="A221" s="5" t="s">
        <v>349</v>
      </c>
      <c r="B221" s="9" t="s">
        <v>119</v>
      </c>
      <c r="C221" s="14" t="s">
        <v>509</v>
      </c>
      <c r="D221" s="4" t="s">
        <v>69</v>
      </c>
      <c r="E221" s="11">
        <v>18</v>
      </c>
      <c r="F221" s="229"/>
      <c r="G221" s="227">
        <f t="shared" si="15"/>
        <v>0</v>
      </c>
    </row>
    <row r="222" spans="1:7" ht="30" customHeight="1" x14ac:dyDescent="0.2">
      <c r="A222" s="5" t="s">
        <v>350</v>
      </c>
      <c r="B222" s="9" t="s">
        <v>120</v>
      </c>
      <c r="C222" s="14" t="s">
        <v>510</v>
      </c>
      <c r="D222" s="4" t="s">
        <v>7</v>
      </c>
      <c r="E222" s="11">
        <v>68</v>
      </c>
      <c r="F222" s="229"/>
      <c r="G222" s="227">
        <f t="shared" si="15"/>
        <v>0</v>
      </c>
    </row>
    <row r="223" spans="1:7" ht="35.25" customHeight="1" x14ac:dyDescent="0.2">
      <c r="A223" s="5" t="s">
        <v>351</v>
      </c>
      <c r="B223" s="9" t="s">
        <v>121</v>
      </c>
      <c r="C223" s="14" t="s">
        <v>511</v>
      </c>
      <c r="D223" s="4" t="s">
        <v>609</v>
      </c>
      <c r="E223" s="11">
        <v>7.0000000000000001E-3</v>
      </c>
      <c r="F223" s="229"/>
      <c r="G223" s="227">
        <f t="shared" si="15"/>
        <v>0</v>
      </c>
    </row>
    <row r="224" spans="1:7" ht="30" customHeight="1" x14ac:dyDescent="0.2">
      <c r="A224" s="5" t="s">
        <v>352</v>
      </c>
      <c r="B224" s="9" t="s">
        <v>122</v>
      </c>
      <c r="C224" s="14" t="s">
        <v>512</v>
      </c>
      <c r="D224" s="4" t="s">
        <v>63</v>
      </c>
      <c r="E224" s="11">
        <v>3.7</v>
      </c>
      <c r="F224" s="229"/>
      <c r="G224" s="227">
        <f t="shared" si="15"/>
        <v>0</v>
      </c>
    </row>
    <row r="225" spans="1:7" ht="30" customHeight="1" x14ac:dyDescent="0.2">
      <c r="A225" s="5" t="s">
        <v>519</v>
      </c>
      <c r="B225" s="9" t="s">
        <v>123</v>
      </c>
      <c r="C225" s="14" t="s">
        <v>513</v>
      </c>
      <c r="D225" s="4" t="s">
        <v>7</v>
      </c>
      <c r="E225" s="11">
        <v>5</v>
      </c>
      <c r="F225" s="229"/>
      <c r="G225" s="227">
        <f t="shared" si="15"/>
        <v>0</v>
      </c>
    </row>
    <row r="226" spans="1:7" ht="30" customHeight="1" x14ac:dyDescent="0.2">
      <c r="A226" s="5" t="s">
        <v>520</v>
      </c>
      <c r="B226" s="9" t="s">
        <v>124</v>
      </c>
      <c r="C226" s="14" t="s">
        <v>514</v>
      </c>
      <c r="D226" s="4" t="s">
        <v>63</v>
      </c>
      <c r="E226" s="11">
        <v>30</v>
      </c>
      <c r="F226" s="229"/>
      <c r="G226" s="227">
        <f t="shared" si="15"/>
        <v>0</v>
      </c>
    </row>
    <row r="227" spans="1:7" ht="30" customHeight="1" x14ac:dyDescent="0.2">
      <c r="A227" s="5" t="s">
        <v>521</v>
      </c>
      <c r="B227" s="9" t="s">
        <v>125</v>
      </c>
      <c r="C227" s="14" t="s">
        <v>515</v>
      </c>
      <c r="D227" s="4" t="s">
        <v>70</v>
      </c>
      <c r="E227" s="11">
        <v>10</v>
      </c>
      <c r="F227" s="229"/>
      <c r="G227" s="227">
        <f t="shared" si="15"/>
        <v>0</v>
      </c>
    </row>
    <row r="228" spans="1:7" ht="30" customHeight="1" x14ac:dyDescent="0.2">
      <c r="A228" s="5" t="s">
        <v>522</v>
      </c>
      <c r="B228" s="9" t="s">
        <v>126</v>
      </c>
      <c r="C228" s="14" t="s">
        <v>516</v>
      </c>
      <c r="D228" s="4" t="s">
        <v>71</v>
      </c>
      <c r="E228" s="11">
        <v>5</v>
      </c>
      <c r="F228" s="229"/>
      <c r="G228" s="227">
        <f t="shared" si="15"/>
        <v>0</v>
      </c>
    </row>
    <row r="229" spans="1:7" ht="30" customHeight="1" x14ac:dyDescent="0.2">
      <c r="A229" s="5" t="s">
        <v>523</v>
      </c>
      <c r="B229" s="9" t="s">
        <v>127</v>
      </c>
      <c r="C229" s="14" t="s">
        <v>517</v>
      </c>
      <c r="D229" s="4" t="s">
        <v>71</v>
      </c>
      <c r="E229" s="11">
        <v>4</v>
      </c>
      <c r="F229" s="229"/>
      <c r="G229" s="227">
        <f t="shared" si="15"/>
        <v>0</v>
      </c>
    </row>
    <row r="230" spans="1:7" ht="30" customHeight="1" x14ac:dyDescent="0.2">
      <c r="A230" s="5" t="s">
        <v>524</v>
      </c>
      <c r="B230" s="71" t="s">
        <v>119</v>
      </c>
      <c r="C230" s="15" t="s">
        <v>509</v>
      </c>
      <c r="D230" s="20" t="s">
        <v>69</v>
      </c>
      <c r="E230" s="62">
        <v>8</v>
      </c>
      <c r="F230" s="230"/>
      <c r="G230" s="227">
        <f t="shared" si="15"/>
        <v>0</v>
      </c>
    </row>
    <row r="231" spans="1:7" ht="30" customHeight="1" x14ac:dyDescent="0.2">
      <c r="A231" s="67"/>
      <c r="B231" s="68"/>
      <c r="C231" s="67" t="s">
        <v>518</v>
      </c>
      <c r="D231" s="213"/>
      <c r="E231" s="160"/>
      <c r="F231" s="283"/>
      <c r="G231" s="254">
        <f>SUM(G212:G230)</f>
        <v>0</v>
      </c>
    </row>
    <row r="232" spans="1:7" ht="30" customHeight="1" x14ac:dyDescent="0.2">
      <c r="A232" s="158" t="s">
        <v>485</v>
      </c>
      <c r="B232" s="69" t="s">
        <v>128</v>
      </c>
      <c r="C232" s="161" t="s">
        <v>128</v>
      </c>
      <c r="D232" s="214"/>
      <c r="E232" s="162"/>
      <c r="F232" s="284"/>
      <c r="G232" s="285"/>
    </row>
    <row r="233" spans="1:7" ht="30" customHeight="1" x14ac:dyDescent="0.2">
      <c r="A233" s="5" t="s">
        <v>486</v>
      </c>
      <c r="B233" s="9" t="s">
        <v>129</v>
      </c>
      <c r="C233" s="14" t="s">
        <v>526</v>
      </c>
      <c r="D233" s="4" t="s">
        <v>87</v>
      </c>
      <c r="E233" s="11">
        <v>189</v>
      </c>
      <c r="F233" s="229"/>
      <c r="G233" s="227">
        <f t="shared" ref="G233:G239" si="16">E233*F233</f>
        <v>0</v>
      </c>
    </row>
    <row r="234" spans="1:7" ht="30" customHeight="1" x14ac:dyDescent="0.2">
      <c r="A234" s="5" t="s">
        <v>487</v>
      </c>
      <c r="B234" s="9" t="s">
        <v>130</v>
      </c>
      <c r="C234" s="14" t="s">
        <v>527</v>
      </c>
      <c r="D234" s="4" t="s">
        <v>87</v>
      </c>
      <c r="E234" s="11">
        <v>2090</v>
      </c>
      <c r="F234" s="229"/>
      <c r="G234" s="227">
        <f t="shared" si="16"/>
        <v>0</v>
      </c>
    </row>
    <row r="235" spans="1:7" ht="30" customHeight="1" x14ac:dyDescent="0.2">
      <c r="A235" s="5" t="s">
        <v>488</v>
      </c>
      <c r="B235" s="9" t="s">
        <v>108</v>
      </c>
      <c r="C235" s="14" t="s">
        <v>482</v>
      </c>
      <c r="D235" s="4" t="s">
        <v>87</v>
      </c>
      <c r="E235" s="11">
        <v>2090</v>
      </c>
      <c r="F235" s="229"/>
      <c r="G235" s="227">
        <f t="shared" si="16"/>
        <v>0</v>
      </c>
    </row>
    <row r="236" spans="1:7" ht="30" customHeight="1" x14ac:dyDescent="0.2">
      <c r="A236" s="5" t="s">
        <v>489</v>
      </c>
      <c r="B236" s="9" t="s">
        <v>131</v>
      </c>
      <c r="C236" s="14" t="s">
        <v>132</v>
      </c>
      <c r="D236" s="4" t="s">
        <v>2</v>
      </c>
      <c r="E236" s="63">
        <v>1553.79</v>
      </c>
      <c r="F236" s="229"/>
      <c r="G236" s="227">
        <f t="shared" si="16"/>
        <v>0</v>
      </c>
    </row>
    <row r="237" spans="1:7" ht="30" customHeight="1" x14ac:dyDescent="0.2">
      <c r="A237" s="5" t="s">
        <v>490</v>
      </c>
      <c r="B237" s="9" t="s">
        <v>84</v>
      </c>
      <c r="C237" s="14" t="s">
        <v>528</v>
      </c>
      <c r="D237" s="4" t="s">
        <v>63</v>
      </c>
      <c r="E237" s="11">
        <v>310.75799999999998</v>
      </c>
      <c r="F237" s="229"/>
      <c r="G237" s="227">
        <f t="shared" si="16"/>
        <v>0</v>
      </c>
    </row>
    <row r="238" spans="1:7" ht="30" customHeight="1" x14ac:dyDescent="0.2">
      <c r="A238" s="5" t="s">
        <v>491</v>
      </c>
      <c r="B238" s="9" t="s">
        <v>133</v>
      </c>
      <c r="C238" s="14" t="s">
        <v>529</v>
      </c>
      <c r="D238" s="4" t="s">
        <v>2</v>
      </c>
      <c r="E238" s="11">
        <v>1553.79</v>
      </c>
      <c r="F238" s="229"/>
      <c r="G238" s="227">
        <f t="shared" si="16"/>
        <v>0</v>
      </c>
    </row>
    <row r="239" spans="1:7" ht="30" customHeight="1" x14ac:dyDescent="0.2">
      <c r="A239" s="5" t="s">
        <v>492</v>
      </c>
      <c r="B239" s="71" t="s">
        <v>134</v>
      </c>
      <c r="C239" s="15" t="s">
        <v>530</v>
      </c>
      <c r="D239" s="20" t="s">
        <v>87</v>
      </c>
      <c r="E239" s="62">
        <v>2090</v>
      </c>
      <c r="F239" s="230"/>
      <c r="G239" s="227">
        <f t="shared" si="16"/>
        <v>0</v>
      </c>
    </row>
    <row r="240" spans="1:7" ht="30" customHeight="1" x14ac:dyDescent="0.2">
      <c r="A240" s="100"/>
      <c r="B240" s="92"/>
      <c r="C240" s="100" t="s">
        <v>525</v>
      </c>
      <c r="D240" s="215"/>
      <c r="E240" s="163"/>
      <c r="F240" s="286"/>
      <c r="G240" s="254">
        <f>SUM(G233:G239)</f>
        <v>0</v>
      </c>
    </row>
    <row r="241" spans="1:8" ht="30" customHeight="1" x14ac:dyDescent="0.2">
      <c r="A241" s="158" t="s">
        <v>533</v>
      </c>
      <c r="B241" s="77" t="s">
        <v>135</v>
      </c>
      <c r="C241" s="164" t="s">
        <v>532</v>
      </c>
      <c r="D241" s="203"/>
      <c r="E241" s="131"/>
      <c r="F241" s="256"/>
      <c r="G241" s="257"/>
    </row>
    <row r="242" spans="1:8" ht="30" customHeight="1" x14ac:dyDescent="0.2">
      <c r="A242" s="5" t="s">
        <v>534</v>
      </c>
      <c r="B242" s="9" t="s">
        <v>136</v>
      </c>
      <c r="C242" s="14" t="s">
        <v>540</v>
      </c>
      <c r="D242" s="4" t="s">
        <v>2</v>
      </c>
      <c r="E242" s="11">
        <v>504</v>
      </c>
      <c r="F242" s="229"/>
      <c r="G242" s="227">
        <f t="shared" ref="G242:G247" si="17">E242*F242</f>
        <v>0</v>
      </c>
    </row>
    <row r="243" spans="1:8" ht="30" customHeight="1" x14ac:dyDescent="0.2">
      <c r="A243" s="5" t="s">
        <v>535</v>
      </c>
      <c r="B243" s="9" t="s">
        <v>137</v>
      </c>
      <c r="C243" s="14" t="s">
        <v>541</v>
      </c>
      <c r="D243" s="4" t="s">
        <v>2</v>
      </c>
      <c r="E243" s="11">
        <v>15</v>
      </c>
      <c r="F243" s="229"/>
      <c r="G243" s="227">
        <f t="shared" si="17"/>
        <v>0</v>
      </c>
    </row>
    <row r="244" spans="1:8" ht="30" customHeight="1" x14ac:dyDescent="0.2">
      <c r="A244" s="5" t="s">
        <v>536</v>
      </c>
      <c r="B244" s="9" t="s">
        <v>138</v>
      </c>
      <c r="C244" s="14" t="s">
        <v>542</v>
      </c>
      <c r="D244" s="4" t="s">
        <v>2</v>
      </c>
      <c r="E244" s="11">
        <v>8</v>
      </c>
      <c r="F244" s="229"/>
      <c r="G244" s="227">
        <f t="shared" si="17"/>
        <v>0</v>
      </c>
    </row>
    <row r="245" spans="1:8" ht="30" customHeight="1" x14ac:dyDescent="0.2">
      <c r="A245" s="5" t="s">
        <v>537</v>
      </c>
      <c r="B245" s="9" t="s">
        <v>139</v>
      </c>
      <c r="C245" s="14" t="s">
        <v>543</v>
      </c>
      <c r="D245" s="4" t="s">
        <v>63</v>
      </c>
      <c r="E245" s="11">
        <v>156</v>
      </c>
      <c r="F245" s="229"/>
      <c r="G245" s="227">
        <f t="shared" si="17"/>
        <v>0</v>
      </c>
    </row>
    <row r="246" spans="1:8" ht="39" customHeight="1" x14ac:dyDescent="0.2">
      <c r="A246" s="5" t="s">
        <v>538</v>
      </c>
      <c r="B246" s="9" t="s">
        <v>140</v>
      </c>
      <c r="C246" s="14" t="s">
        <v>544</v>
      </c>
      <c r="D246" s="4" t="s">
        <v>63</v>
      </c>
      <c r="E246" s="11">
        <v>156</v>
      </c>
      <c r="F246" s="229"/>
      <c r="G246" s="227">
        <f t="shared" si="17"/>
        <v>0</v>
      </c>
    </row>
    <row r="247" spans="1:8" ht="30" customHeight="1" x14ac:dyDescent="0.2">
      <c r="A247" s="5" t="s">
        <v>539</v>
      </c>
      <c r="B247" s="9" t="s">
        <v>141</v>
      </c>
      <c r="C247" s="14" t="s">
        <v>545</v>
      </c>
      <c r="D247" s="4" t="s">
        <v>63</v>
      </c>
      <c r="E247" s="11">
        <v>106</v>
      </c>
      <c r="F247" s="229"/>
      <c r="G247" s="227">
        <f t="shared" si="17"/>
        <v>0</v>
      </c>
    </row>
    <row r="248" spans="1:8" ht="30" customHeight="1" x14ac:dyDescent="0.2">
      <c r="A248" s="100"/>
      <c r="B248" s="92"/>
      <c r="C248" s="100" t="s">
        <v>531</v>
      </c>
      <c r="D248" s="215"/>
      <c r="E248" s="163"/>
      <c r="F248" s="286"/>
      <c r="G248" s="254">
        <f>SUM(G242:G247)</f>
        <v>0</v>
      </c>
    </row>
    <row r="249" spans="1:8" ht="30" customHeight="1" x14ac:dyDescent="0.2">
      <c r="A249" s="165"/>
      <c r="B249" s="166"/>
      <c r="C249" s="167" t="s">
        <v>546</v>
      </c>
      <c r="D249" s="200"/>
      <c r="E249" s="166"/>
      <c r="F249" s="287"/>
      <c r="G249" s="288">
        <f>SUM(G248,G240,G231,G210,G201)</f>
        <v>0</v>
      </c>
    </row>
    <row r="250" spans="1:8" ht="30" customHeight="1" x14ac:dyDescent="0.2">
      <c r="A250" s="105"/>
      <c r="B250" s="106"/>
      <c r="C250" s="168"/>
      <c r="D250" s="216"/>
      <c r="E250" s="169"/>
      <c r="F250" s="289"/>
      <c r="G250" s="290"/>
    </row>
    <row r="251" spans="1:8" ht="30" customHeight="1" x14ac:dyDescent="0.2">
      <c r="A251" s="102">
        <v>1</v>
      </c>
      <c r="B251" s="107"/>
      <c r="C251" s="173" t="s">
        <v>547</v>
      </c>
      <c r="D251" s="217"/>
      <c r="E251" s="172"/>
      <c r="F251" s="291"/>
      <c r="G251" s="292"/>
    </row>
    <row r="252" spans="1:8" ht="30" customHeight="1" x14ac:dyDescent="0.2">
      <c r="A252" s="102" t="s">
        <v>17</v>
      </c>
      <c r="B252" s="95"/>
      <c r="C252" s="108" t="s">
        <v>177</v>
      </c>
      <c r="D252" s="170"/>
      <c r="E252" s="171"/>
      <c r="F252" s="293"/>
      <c r="G252" s="294"/>
      <c r="H252" s="7"/>
    </row>
    <row r="253" spans="1:8" ht="30" customHeight="1" x14ac:dyDescent="0.2">
      <c r="A253" s="17" t="s">
        <v>282</v>
      </c>
      <c r="B253" s="95"/>
      <c r="C253" s="49" t="s">
        <v>180</v>
      </c>
      <c r="D253" s="50" t="s">
        <v>178</v>
      </c>
      <c r="E253" s="64">
        <v>10</v>
      </c>
      <c r="F253" s="295"/>
      <c r="G253" s="227">
        <f t="shared" ref="G253:G261" si="18">E253*F253</f>
        <v>0</v>
      </c>
      <c r="H253" s="7"/>
    </row>
    <row r="254" spans="1:8" ht="30" customHeight="1" x14ac:dyDescent="0.2">
      <c r="A254" s="17" t="s">
        <v>283</v>
      </c>
      <c r="B254" s="95"/>
      <c r="C254" s="49" t="s">
        <v>181</v>
      </c>
      <c r="D254" s="50" t="s">
        <v>178</v>
      </c>
      <c r="E254" s="64">
        <v>1</v>
      </c>
      <c r="F254" s="295"/>
      <c r="G254" s="227">
        <f t="shared" si="18"/>
        <v>0</v>
      </c>
      <c r="H254" s="7"/>
    </row>
    <row r="255" spans="1:8" ht="30" customHeight="1" x14ac:dyDescent="0.2">
      <c r="A255" s="17" t="s">
        <v>284</v>
      </c>
      <c r="B255" s="95"/>
      <c r="C255" s="49" t="s">
        <v>182</v>
      </c>
      <c r="D255" s="50" t="s">
        <v>178</v>
      </c>
      <c r="E255" s="64">
        <v>4</v>
      </c>
      <c r="F255" s="295"/>
      <c r="G255" s="227">
        <f t="shared" si="18"/>
        <v>0</v>
      </c>
      <c r="H255" s="7"/>
    </row>
    <row r="256" spans="1:8" ht="30" customHeight="1" x14ac:dyDescent="0.2">
      <c r="A256" s="17" t="s">
        <v>285</v>
      </c>
      <c r="B256" s="95"/>
      <c r="C256" s="49" t="s">
        <v>183</v>
      </c>
      <c r="D256" s="50" t="s">
        <v>178</v>
      </c>
      <c r="E256" s="64">
        <v>3</v>
      </c>
      <c r="F256" s="295"/>
      <c r="G256" s="227">
        <f t="shared" si="18"/>
        <v>0</v>
      </c>
      <c r="H256" s="7"/>
    </row>
    <row r="257" spans="1:8" ht="30" customHeight="1" x14ac:dyDescent="0.2">
      <c r="A257" s="17" t="s">
        <v>286</v>
      </c>
      <c r="B257" s="95"/>
      <c r="C257" s="49" t="s">
        <v>184</v>
      </c>
      <c r="D257" s="50" t="s">
        <v>178</v>
      </c>
      <c r="E257" s="64">
        <v>4</v>
      </c>
      <c r="F257" s="295"/>
      <c r="G257" s="227">
        <f t="shared" si="18"/>
        <v>0</v>
      </c>
      <c r="H257" s="7"/>
    </row>
    <row r="258" spans="1:8" ht="30" customHeight="1" x14ac:dyDescent="0.2">
      <c r="A258" s="17" t="s">
        <v>287</v>
      </c>
      <c r="B258" s="95"/>
      <c r="C258" s="49" t="s">
        <v>185</v>
      </c>
      <c r="D258" s="50" t="s">
        <v>179</v>
      </c>
      <c r="E258" s="64">
        <v>22</v>
      </c>
      <c r="F258" s="295"/>
      <c r="G258" s="227">
        <f t="shared" si="18"/>
        <v>0</v>
      </c>
      <c r="H258" s="7"/>
    </row>
    <row r="259" spans="1:8" ht="30" customHeight="1" x14ac:dyDescent="0.2">
      <c r="A259" s="17" t="s">
        <v>288</v>
      </c>
      <c r="B259" s="95"/>
      <c r="C259" s="49" t="s">
        <v>186</v>
      </c>
      <c r="D259" s="50" t="s">
        <v>178</v>
      </c>
      <c r="E259" s="64">
        <v>4</v>
      </c>
      <c r="F259" s="295"/>
      <c r="G259" s="227">
        <f t="shared" si="18"/>
        <v>0</v>
      </c>
      <c r="H259" s="7"/>
    </row>
    <row r="260" spans="1:8" ht="30" customHeight="1" x14ac:dyDescent="0.2">
      <c r="A260" s="17" t="s">
        <v>289</v>
      </c>
      <c r="B260" s="95"/>
      <c r="C260" s="49" t="s">
        <v>187</v>
      </c>
      <c r="D260" s="50" t="s">
        <v>178</v>
      </c>
      <c r="E260" s="64">
        <v>4</v>
      </c>
      <c r="F260" s="295"/>
      <c r="G260" s="227">
        <f t="shared" si="18"/>
        <v>0</v>
      </c>
      <c r="H260" s="7"/>
    </row>
    <row r="261" spans="1:8" ht="30" customHeight="1" x14ac:dyDescent="0.2">
      <c r="A261" s="17" t="s">
        <v>290</v>
      </c>
      <c r="B261" s="95"/>
      <c r="C261" s="49" t="s">
        <v>188</v>
      </c>
      <c r="D261" s="50" t="s">
        <v>179</v>
      </c>
      <c r="E261" s="64">
        <v>27</v>
      </c>
      <c r="F261" s="295"/>
      <c r="G261" s="227">
        <f t="shared" si="18"/>
        <v>0</v>
      </c>
      <c r="H261" s="7"/>
    </row>
    <row r="262" spans="1:8" ht="30" customHeight="1" x14ac:dyDescent="0.2">
      <c r="A262" s="100"/>
      <c r="B262" s="101"/>
      <c r="C262" s="100" t="s">
        <v>551</v>
      </c>
      <c r="D262" s="215"/>
      <c r="E262" s="174"/>
      <c r="F262" s="296"/>
      <c r="G262" s="254">
        <f>SUM(G253:G261)</f>
        <v>0</v>
      </c>
      <c r="H262" s="7"/>
    </row>
    <row r="263" spans="1:8" ht="30" customHeight="1" x14ac:dyDescent="0.2">
      <c r="A263" s="102" t="s">
        <v>23</v>
      </c>
      <c r="B263" s="103"/>
      <c r="C263" s="102" t="s">
        <v>190</v>
      </c>
      <c r="D263" s="102"/>
      <c r="E263" s="103"/>
      <c r="F263" s="297"/>
      <c r="G263" s="298"/>
      <c r="H263" s="7"/>
    </row>
    <row r="264" spans="1:8" ht="30" customHeight="1" x14ac:dyDescent="0.2">
      <c r="A264" s="17" t="s">
        <v>314</v>
      </c>
      <c r="B264" s="95"/>
      <c r="C264" s="49" t="s">
        <v>191</v>
      </c>
      <c r="D264" s="51" t="s">
        <v>189</v>
      </c>
      <c r="E264" s="64">
        <v>512</v>
      </c>
      <c r="F264" s="295"/>
      <c r="G264" s="227">
        <f t="shared" ref="G264:G266" si="19">E264*F264</f>
        <v>0</v>
      </c>
      <c r="H264" s="7"/>
    </row>
    <row r="265" spans="1:8" ht="30" customHeight="1" x14ac:dyDescent="0.2">
      <c r="A265" s="17" t="s">
        <v>316</v>
      </c>
      <c r="B265" s="95"/>
      <c r="C265" s="49" t="s">
        <v>192</v>
      </c>
      <c r="D265" s="51" t="s">
        <v>189</v>
      </c>
      <c r="E265" s="64">
        <v>1657</v>
      </c>
      <c r="F265" s="295"/>
      <c r="G265" s="227">
        <f t="shared" si="19"/>
        <v>0</v>
      </c>
      <c r="H265" s="7"/>
    </row>
    <row r="266" spans="1:8" ht="30" customHeight="1" x14ac:dyDescent="0.2">
      <c r="A266" s="17" t="s">
        <v>315</v>
      </c>
      <c r="B266" s="95"/>
      <c r="C266" s="49" t="s">
        <v>193</v>
      </c>
      <c r="D266" s="50" t="s">
        <v>189</v>
      </c>
      <c r="E266" s="64">
        <v>1657</v>
      </c>
      <c r="F266" s="295"/>
      <c r="G266" s="227">
        <f t="shared" si="19"/>
        <v>0</v>
      </c>
      <c r="H266" s="7"/>
    </row>
    <row r="267" spans="1:8" ht="30" customHeight="1" x14ac:dyDescent="0.2">
      <c r="A267" s="100"/>
      <c r="B267" s="101"/>
      <c r="C267" s="100" t="s">
        <v>552</v>
      </c>
      <c r="D267" s="215"/>
      <c r="E267" s="174"/>
      <c r="F267" s="296"/>
      <c r="G267" s="254">
        <f>SUM(G264:G266)</f>
        <v>0</v>
      </c>
      <c r="H267" s="7"/>
    </row>
    <row r="268" spans="1:8" ht="30" customHeight="1" x14ac:dyDescent="0.2">
      <c r="A268" s="102" t="s">
        <v>446</v>
      </c>
      <c r="B268" s="103"/>
      <c r="C268" s="102" t="s">
        <v>194</v>
      </c>
      <c r="D268" s="102"/>
      <c r="E268" s="103"/>
      <c r="F268" s="297"/>
      <c r="G268" s="298"/>
      <c r="H268" s="7"/>
    </row>
    <row r="269" spans="1:8" ht="30" customHeight="1" x14ac:dyDescent="0.2">
      <c r="A269" s="51" t="s">
        <v>340</v>
      </c>
      <c r="B269" s="95"/>
      <c r="C269" s="49" t="s">
        <v>196</v>
      </c>
      <c r="D269" s="51" t="s">
        <v>178</v>
      </c>
      <c r="E269" s="64">
        <v>21</v>
      </c>
      <c r="F269" s="295"/>
      <c r="G269" s="227">
        <f t="shared" ref="G269:G273" si="20">E269*F269</f>
        <v>0</v>
      </c>
      <c r="H269" s="7"/>
    </row>
    <row r="270" spans="1:8" ht="30" customHeight="1" x14ac:dyDescent="0.2">
      <c r="A270" s="51" t="s">
        <v>341</v>
      </c>
      <c r="B270" s="95"/>
      <c r="C270" s="49" t="s">
        <v>197</v>
      </c>
      <c r="D270" s="51" t="s">
        <v>178</v>
      </c>
      <c r="E270" s="64">
        <v>8</v>
      </c>
      <c r="F270" s="295"/>
      <c r="G270" s="227">
        <f t="shared" si="20"/>
        <v>0</v>
      </c>
      <c r="H270" s="7"/>
    </row>
    <row r="271" spans="1:8" ht="30" customHeight="1" x14ac:dyDescent="0.2">
      <c r="A271" s="51" t="s">
        <v>342</v>
      </c>
      <c r="B271" s="95"/>
      <c r="C271" s="49" t="s">
        <v>198</v>
      </c>
      <c r="D271" s="50" t="s">
        <v>179</v>
      </c>
      <c r="E271" s="64">
        <v>4</v>
      </c>
      <c r="F271" s="295"/>
      <c r="G271" s="227">
        <f t="shared" si="20"/>
        <v>0</v>
      </c>
      <c r="H271" s="7"/>
    </row>
    <row r="272" spans="1:8" ht="30" customHeight="1" x14ac:dyDescent="0.2">
      <c r="A272" s="51" t="s">
        <v>343</v>
      </c>
      <c r="B272" s="95"/>
      <c r="C272" s="49" t="s">
        <v>199</v>
      </c>
      <c r="D272" s="51" t="s">
        <v>178</v>
      </c>
      <c r="E272" s="64">
        <v>1</v>
      </c>
      <c r="F272" s="295"/>
      <c r="G272" s="227">
        <f t="shared" si="20"/>
        <v>0</v>
      </c>
      <c r="H272" s="7"/>
    </row>
    <row r="273" spans="1:8" ht="30" customHeight="1" x14ac:dyDescent="0.2">
      <c r="A273" s="51" t="s">
        <v>344</v>
      </c>
      <c r="B273" s="95"/>
      <c r="C273" s="49" t="s">
        <v>200</v>
      </c>
      <c r="D273" s="50" t="s">
        <v>179</v>
      </c>
      <c r="E273" s="64">
        <v>9</v>
      </c>
      <c r="F273" s="295"/>
      <c r="G273" s="227">
        <f t="shared" si="20"/>
        <v>0</v>
      </c>
      <c r="H273" s="7"/>
    </row>
    <row r="274" spans="1:8" ht="30" customHeight="1" x14ac:dyDescent="0.2">
      <c r="A274" s="100"/>
      <c r="B274" s="101"/>
      <c r="C274" s="100" t="s">
        <v>553</v>
      </c>
      <c r="D274" s="215"/>
      <c r="E274" s="174"/>
      <c r="F274" s="296"/>
      <c r="G274" s="254">
        <f>SUM(G269:G273)</f>
        <v>0</v>
      </c>
      <c r="H274" s="7"/>
    </row>
    <row r="275" spans="1:8" ht="30" customHeight="1" x14ac:dyDescent="0.2">
      <c r="A275" s="102" t="s">
        <v>485</v>
      </c>
      <c r="B275" s="103"/>
      <c r="C275" s="102" t="s">
        <v>195</v>
      </c>
      <c r="D275" s="102"/>
      <c r="E275" s="103"/>
      <c r="F275" s="297"/>
      <c r="G275" s="298"/>
      <c r="H275" s="7"/>
    </row>
    <row r="276" spans="1:8" ht="30" customHeight="1" x14ac:dyDescent="0.2">
      <c r="A276" s="51" t="s">
        <v>486</v>
      </c>
      <c r="B276" s="95"/>
      <c r="C276" s="52" t="s">
        <v>201</v>
      </c>
      <c r="D276" s="51" t="s">
        <v>178</v>
      </c>
      <c r="E276" s="64">
        <v>4</v>
      </c>
      <c r="F276" s="295"/>
      <c r="G276" s="227">
        <f t="shared" ref="G276:G279" si="21">E276*F276</f>
        <v>0</v>
      </c>
      <c r="H276" s="7"/>
    </row>
    <row r="277" spans="1:8" ht="30" customHeight="1" x14ac:dyDescent="0.2">
      <c r="A277" s="51" t="s">
        <v>487</v>
      </c>
      <c r="B277" s="95"/>
      <c r="C277" s="52" t="s">
        <v>202</v>
      </c>
      <c r="D277" s="50" t="s">
        <v>178</v>
      </c>
      <c r="E277" s="64">
        <v>2</v>
      </c>
      <c r="F277" s="295"/>
      <c r="G277" s="227">
        <f t="shared" si="21"/>
        <v>0</v>
      </c>
      <c r="H277" s="7"/>
    </row>
    <row r="278" spans="1:8" ht="30" customHeight="1" x14ac:dyDescent="0.2">
      <c r="A278" s="51" t="s">
        <v>488</v>
      </c>
      <c r="B278" s="95"/>
      <c r="C278" s="52" t="s">
        <v>203</v>
      </c>
      <c r="D278" s="50" t="s">
        <v>178</v>
      </c>
      <c r="E278" s="64">
        <v>1</v>
      </c>
      <c r="F278" s="295"/>
      <c r="G278" s="227">
        <f t="shared" si="21"/>
        <v>0</v>
      </c>
      <c r="H278" s="7"/>
    </row>
    <row r="279" spans="1:8" ht="30" customHeight="1" x14ac:dyDescent="0.2">
      <c r="A279" s="51" t="s">
        <v>489</v>
      </c>
      <c r="B279" s="95"/>
      <c r="C279" s="52" t="s">
        <v>204</v>
      </c>
      <c r="D279" s="50" t="s">
        <v>178</v>
      </c>
      <c r="E279" s="64">
        <v>1</v>
      </c>
      <c r="F279" s="295"/>
      <c r="G279" s="227">
        <f t="shared" si="21"/>
        <v>0</v>
      </c>
      <c r="H279" s="7"/>
    </row>
    <row r="280" spans="1:8" ht="30" customHeight="1" x14ac:dyDescent="0.2">
      <c r="A280" s="100"/>
      <c r="B280" s="101"/>
      <c r="C280" s="100" t="s">
        <v>554</v>
      </c>
      <c r="D280" s="215"/>
      <c r="E280" s="174"/>
      <c r="F280" s="296"/>
      <c r="G280" s="254">
        <f>SUM(G276:G279)</f>
        <v>0</v>
      </c>
      <c r="H280" s="7"/>
    </row>
    <row r="281" spans="1:8" ht="30" customHeight="1" x14ac:dyDescent="0.2">
      <c r="A281" s="102" t="s">
        <v>533</v>
      </c>
      <c r="B281" s="103"/>
      <c r="C281" s="102" t="s">
        <v>205</v>
      </c>
      <c r="D281" s="102"/>
      <c r="E281" s="103"/>
      <c r="F281" s="297"/>
      <c r="G281" s="298"/>
      <c r="H281" s="7"/>
    </row>
    <row r="282" spans="1:8" ht="30" customHeight="1" x14ac:dyDescent="0.2">
      <c r="A282" s="17" t="s">
        <v>534</v>
      </c>
      <c r="B282" s="95"/>
      <c r="C282" s="52" t="s">
        <v>206</v>
      </c>
      <c r="D282" s="51" t="s">
        <v>178</v>
      </c>
      <c r="E282" s="64">
        <v>199</v>
      </c>
      <c r="F282" s="295"/>
      <c r="G282" s="227">
        <f t="shared" ref="G282:G286" si="22">E282*F282</f>
        <v>0</v>
      </c>
      <c r="H282" s="7"/>
    </row>
    <row r="283" spans="1:8" ht="30" customHeight="1" x14ac:dyDescent="0.2">
      <c r="A283" s="17" t="s">
        <v>535</v>
      </c>
      <c r="B283" s="95"/>
      <c r="C283" s="52" t="s">
        <v>207</v>
      </c>
      <c r="D283" s="50" t="s">
        <v>178</v>
      </c>
      <c r="E283" s="64">
        <v>2</v>
      </c>
      <c r="F283" s="295"/>
      <c r="G283" s="227">
        <f t="shared" si="22"/>
        <v>0</v>
      </c>
      <c r="H283" s="7"/>
    </row>
    <row r="284" spans="1:8" ht="30" customHeight="1" x14ac:dyDescent="0.2">
      <c r="A284" s="17" t="s">
        <v>536</v>
      </c>
      <c r="B284" s="95"/>
      <c r="C284" s="52" t="s">
        <v>208</v>
      </c>
      <c r="D284" s="50" t="str">
        <f>D286</f>
        <v>szt.</v>
      </c>
      <c r="E284" s="64">
        <v>5</v>
      </c>
      <c r="F284" s="295"/>
      <c r="G284" s="227">
        <f t="shared" si="22"/>
        <v>0</v>
      </c>
      <c r="H284" s="7"/>
    </row>
    <row r="285" spans="1:8" ht="30" customHeight="1" x14ac:dyDescent="0.2">
      <c r="A285" s="17" t="s">
        <v>537</v>
      </c>
      <c r="B285" s="95"/>
      <c r="C285" s="52" t="s">
        <v>209</v>
      </c>
      <c r="D285" s="50" t="s">
        <v>179</v>
      </c>
      <c r="E285" s="64">
        <v>4</v>
      </c>
      <c r="F285" s="295"/>
      <c r="G285" s="227">
        <f t="shared" si="22"/>
        <v>0</v>
      </c>
      <c r="H285" s="7"/>
    </row>
    <row r="286" spans="1:8" ht="30" customHeight="1" x14ac:dyDescent="0.2">
      <c r="A286" s="17" t="s">
        <v>538</v>
      </c>
      <c r="B286" s="95"/>
      <c r="C286" s="52" t="s">
        <v>210</v>
      </c>
      <c r="D286" s="50" t="s">
        <v>179</v>
      </c>
      <c r="E286" s="64">
        <v>1</v>
      </c>
      <c r="F286" s="295"/>
      <c r="G286" s="227">
        <f t="shared" si="22"/>
        <v>0</v>
      </c>
      <c r="H286" s="7"/>
    </row>
    <row r="287" spans="1:8" ht="30" customHeight="1" x14ac:dyDescent="0.2">
      <c r="A287" s="100"/>
      <c r="B287" s="101"/>
      <c r="C287" s="100" t="s">
        <v>555</v>
      </c>
      <c r="D287" s="215"/>
      <c r="E287" s="174"/>
      <c r="F287" s="296"/>
      <c r="G287" s="254">
        <f>SUM(G282:G286)</f>
        <v>0</v>
      </c>
      <c r="H287" s="7"/>
    </row>
    <row r="288" spans="1:8" ht="30" customHeight="1" x14ac:dyDescent="0.2">
      <c r="A288" s="102" t="s">
        <v>562</v>
      </c>
      <c r="B288" s="103"/>
      <c r="C288" s="102" t="s">
        <v>211</v>
      </c>
      <c r="D288" s="102"/>
      <c r="E288" s="103"/>
      <c r="F288" s="297"/>
      <c r="G288" s="298"/>
      <c r="H288" s="7"/>
    </row>
    <row r="289" spans="1:8" ht="30" customHeight="1" x14ac:dyDescent="0.2">
      <c r="A289" s="17" t="s">
        <v>563</v>
      </c>
      <c r="B289" s="95"/>
      <c r="C289" s="52" t="s">
        <v>213</v>
      </c>
      <c r="D289" s="51" t="s">
        <v>178</v>
      </c>
      <c r="E289" s="64">
        <v>4</v>
      </c>
      <c r="F289" s="295"/>
      <c r="G289" s="227">
        <f t="shared" ref="G289:G292" si="23">E289*F289</f>
        <v>0</v>
      </c>
      <c r="H289" s="7"/>
    </row>
    <row r="290" spans="1:8" ht="30" customHeight="1" x14ac:dyDescent="0.2">
      <c r="A290" s="17" t="s">
        <v>564</v>
      </c>
      <c r="B290" s="95"/>
      <c r="C290" s="52" t="s">
        <v>214</v>
      </c>
      <c r="D290" s="50" t="s">
        <v>178</v>
      </c>
      <c r="E290" s="64">
        <v>4</v>
      </c>
      <c r="F290" s="295"/>
      <c r="G290" s="227">
        <f t="shared" si="23"/>
        <v>0</v>
      </c>
      <c r="H290" s="7"/>
    </row>
    <row r="291" spans="1:8" ht="30" customHeight="1" x14ac:dyDescent="0.2">
      <c r="A291" s="17" t="s">
        <v>565</v>
      </c>
      <c r="B291" s="95"/>
      <c r="C291" s="52" t="s">
        <v>215</v>
      </c>
      <c r="D291" s="50" t="s">
        <v>212</v>
      </c>
      <c r="E291" s="64">
        <v>6</v>
      </c>
      <c r="F291" s="295"/>
      <c r="G291" s="227">
        <f t="shared" si="23"/>
        <v>0</v>
      </c>
      <c r="H291" s="7"/>
    </row>
    <row r="292" spans="1:8" ht="30" customHeight="1" x14ac:dyDescent="0.2">
      <c r="A292" s="17" t="s">
        <v>566</v>
      </c>
      <c r="B292" s="95"/>
      <c r="C292" s="52" t="s">
        <v>216</v>
      </c>
      <c r="D292" s="50" t="s">
        <v>178</v>
      </c>
      <c r="E292" s="64">
        <v>8</v>
      </c>
      <c r="F292" s="295"/>
      <c r="G292" s="227">
        <f t="shared" si="23"/>
        <v>0</v>
      </c>
      <c r="H292" s="7"/>
    </row>
    <row r="293" spans="1:8" ht="30" customHeight="1" x14ac:dyDescent="0.2">
      <c r="A293" s="100"/>
      <c r="B293" s="101"/>
      <c r="C293" s="100" t="s">
        <v>556</v>
      </c>
      <c r="D293" s="215"/>
      <c r="E293" s="174"/>
      <c r="F293" s="296"/>
      <c r="G293" s="254">
        <f>SUM(G289:G292)</f>
        <v>0</v>
      </c>
      <c r="H293" s="7"/>
    </row>
    <row r="294" spans="1:8" ht="30" customHeight="1" x14ac:dyDescent="0.2">
      <c r="A294" s="102" t="s">
        <v>567</v>
      </c>
      <c r="B294" s="103"/>
      <c r="C294" s="102" t="s">
        <v>217</v>
      </c>
      <c r="D294" s="102"/>
      <c r="E294" s="103"/>
      <c r="F294" s="297"/>
      <c r="G294" s="298"/>
      <c r="H294" s="7"/>
    </row>
    <row r="295" spans="1:8" ht="30" customHeight="1" x14ac:dyDescent="0.2">
      <c r="A295" s="17" t="s">
        <v>568</v>
      </c>
      <c r="B295" s="95"/>
      <c r="C295" s="53" t="s">
        <v>218</v>
      </c>
      <c r="D295" s="51" t="s">
        <v>178</v>
      </c>
      <c r="E295" s="64">
        <v>1</v>
      </c>
      <c r="F295" s="295"/>
      <c r="G295" s="227">
        <f t="shared" ref="G295:G300" si="24">E295*F295</f>
        <v>0</v>
      </c>
      <c r="H295" s="7"/>
    </row>
    <row r="296" spans="1:8" ht="30" customHeight="1" x14ac:dyDescent="0.2">
      <c r="A296" s="17" t="s">
        <v>569</v>
      </c>
      <c r="B296" s="95"/>
      <c r="C296" s="53" t="s">
        <v>219</v>
      </c>
      <c r="D296" s="51" t="s">
        <v>178</v>
      </c>
      <c r="E296" s="64">
        <v>8</v>
      </c>
      <c r="F296" s="295"/>
      <c r="G296" s="227">
        <f t="shared" si="24"/>
        <v>0</v>
      </c>
      <c r="H296" s="7"/>
    </row>
    <row r="297" spans="1:8" ht="30" customHeight="1" x14ac:dyDescent="0.2">
      <c r="A297" s="17" t="s">
        <v>570</v>
      </c>
      <c r="B297" s="95"/>
      <c r="C297" s="53" t="s">
        <v>220</v>
      </c>
      <c r="D297" s="51" t="s">
        <v>178</v>
      </c>
      <c r="E297" s="64">
        <v>2</v>
      </c>
      <c r="F297" s="295"/>
      <c r="G297" s="227">
        <f t="shared" si="24"/>
        <v>0</v>
      </c>
      <c r="H297" s="7"/>
    </row>
    <row r="298" spans="1:8" ht="30" customHeight="1" x14ac:dyDescent="0.2">
      <c r="A298" s="17" t="s">
        <v>571</v>
      </c>
      <c r="B298" s="95"/>
      <c r="C298" s="53" t="s">
        <v>221</v>
      </c>
      <c r="D298" s="51" t="s">
        <v>178</v>
      </c>
      <c r="E298" s="64">
        <v>12</v>
      </c>
      <c r="F298" s="295"/>
      <c r="G298" s="227">
        <f t="shared" si="24"/>
        <v>0</v>
      </c>
      <c r="H298" s="7"/>
    </row>
    <row r="299" spans="1:8" ht="30" customHeight="1" x14ac:dyDescent="0.2">
      <c r="A299" s="17" t="s">
        <v>572</v>
      </c>
      <c r="B299" s="95"/>
      <c r="C299" s="53" t="s">
        <v>222</v>
      </c>
      <c r="D299" s="51" t="s">
        <v>178</v>
      </c>
      <c r="E299" s="64">
        <v>12</v>
      </c>
      <c r="F299" s="295"/>
      <c r="G299" s="227">
        <f t="shared" si="24"/>
        <v>0</v>
      </c>
      <c r="H299" s="7"/>
    </row>
    <row r="300" spans="1:8" ht="30" customHeight="1" x14ac:dyDescent="0.2">
      <c r="A300" s="17" t="s">
        <v>573</v>
      </c>
      <c r="B300" s="95"/>
      <c r="C300" s="53" t="s">
        <v>223</v>
      </c>
      <c r="D300" s="51" t="s">
        <v>178</v>
      </c>
      <c r="E300" s="64">
        <v>1</v>
      </c>
      <c r="F300" s="295"/>
      <c r="G300" s="227">
        <f t="shared" si="24"/>
        <v>0</v>
      </c>
      <c r="H300" s="7"/>
    </row>
    <row r="301" spans="1:8" ht="30" customHeight="1" x14ac:dyDescent="0.2">
      <c r="A301" s="100"/>
      <c r="B301" s="101"/>
      <c r="C301" s="100" t="s">
        <v>557</v>
      </c>
      <c r="D301" s="215"/>
      <c r="E301" s="174"/>
      <c r="F301" s="296"/>
      <c r="G301" s="254">
        <f>SUM(G295:G300)</f>
        <v>0</v>
      </c>
      <c r="H301" s="7"/>
    </row>
    <row r="302" spans="1:8" ht="30" customHeight="1" x14ac:dyDescent="0.2">
      <c r="A302" s="102" t="s">
        <v>574</v>
      </c>
      <c r="B302" s="103"/>
      <c r="C302" s="102" t="s">
        <v>224</v>
      </c>
      <c r="D302" s="102"/>
      <c r="E302" s="103"/>
      <c r="F302" s="297"/>
      <c r="G302" s="298"/>
      <c r="H302" s="7"/>
    </row>
    <row r="303" spans="1:8" ht="30" customHeight="1" x14ac:dyDescent="0.2">
      <c r="A303" s="17" t="s">
        <v>575</v>
      </c>
      <c r="B303" s="95"/>
      <c r="C303" s="53" t="s">
        <v>225</v>
      </c>
      <c r="D303" s="51" t="s">
        <v>178</v>
      </c>
      <c r="E303" s="64">
        <v>4</v>
      </c>
      <c r="F303" s="295"/>
      <c r="G303" s="227">
        <f t="shared" ref="G303:G306" si="25">E303*F303</f>
        <v>0</v>
      </c>
      <c r="H303" s="7"/>
    </row>
    <row r="304" spans="1:8" ht="30" customHeight="1" x14ac:dyDescent="0.2">
      <c r="A304" s="17" t="s">
        <v>576</v>
      </c>
      <c r="B304" s="95"/>
      <c r="C304" s="53" t="s">
        <v>226</v>
      </c>
      <c r="D304" s="51" t="s">
        <v>178</v>
      </c>
      <c r="E304" s="64">
        <v>1</v>
      </c>
      <c r="F304" s="295"/>
      <c r="G304" s="227">
        <f t="shared" si="25"/>
        <v>0</v>
      </c>
      <c r="H304" s="7"/>
    </row>
    <row r="305" spans="1:8" ht="30" customHeight="1" x14ac:dyDescent="0.2">
      <c r="A305" s="17" t="s">
        <v>577</v>
      </c>
      <c r="B305" s="95"/>
      <c r="C305" s="53" t="s">
        <v>227</v>
      </c>
      <c r="D305" s="51" t="s">
        <v>178</v>
      </c>
      <c r="E305" s="64">
        <v>7</v>
      </c>
      <c r="F305" s="295"/>
      <c r="G305" s="227">
        <f t="shared" si="25"/>
        <v>0</v>
      </c>
      <c r="H305" s="7"/>
    </row>
    <row r="306" spans="1:8" ht="30" customHeight="1" x14ac:dyDescent="0.2">
      <c r="A306" s="17" t="s">
        <v>578</v>
      </c>
      <c r="B306" s="95"/>
      <c r="C306" s="53" t="s">
        <v>228</v>
      </c>
      <c r="D306" s="51" t="s">
        <v>178</v>
      </c>
      <c r="E306" s="64">
        <v>1</v>
      </c>
      <c r="F306" s="295"/>
      <c r="G306" s="227">
        <f t="shared" si="25"/>
        <v>0</v>
      </c>
      <c r="H306" s="7"/>
    </row>
    <row r="307" spans="1:8" ht="30" customHeight="1" x14ac:dyDescent="0.2">
      <c r="A307" s="100"/>
      <c r="B307" s="101"/>
      <c r="C307" s="100" t="s">
        <v>558</v>
      </c>
      <c r="D307" s="215"/>
      <c r="E307" s="174"/>
      <c r="F307" s="296"/>
      <c r="G307" s="254">
        <f>SUM(G303:G306)</f>
        <v>0</v>
      </c>
      <c r="H307" s="7"/>
    </row>
    <row r="308" spans="1:8" ht="30" customHeight="1" x14ac:dyDescent="0.2">
      <c r="A308" s="102" t="s">
        <v>579</v>
      </c>
      <c r="B308" s="103"/>
      <c r="C308" s="102" t="s">
        <v>229</v>
      </c>
      <c r="D308" s="102"/>
      <c r="E308" s="103"/>
      <c r="F308" s="297"/>
      <c r="G308" s="298"/>
      <c r="H308" s="7"/>
    </row>
    <row r="309" spans="1:8" ht="30" customHeight="1" x14ac:dyDescent="0.2">
      <c r="A309" s="17" t="s">
        <v>580</v>
      </c>
      <c r="B309" s="95"/>
      <c r="C309" s="53" t="s">
        <v>230</v>
      </c>
      <c r="D309" s="50" t="str">
        <f>D310</f>
        <v>szt.</v>
      </c>
      <c r="E309" s="64">
        <v>8</v>
      </c>
      <c r="F309" s="295"/>
      <c r="G309" s="227">
        <f t="shared" ref="G309:G311" si="26">E309*F309</f>
        <v>0</v>
      </c>
      <c r="H309" s="7"/>
    </row>
    <row r="310" spans="1:8" ht="30" customHeight="1" x14ac:dyDescent="0.2">
      <c r="A310" s="17" t="s">
        <v>581</v>
      </c>
      <c r="B310" s="95"/>
      <c r="C310" s="53" t="s">
        <v>231</v>
      </c>
      <c r="D310" s="50" t="str">
        <f>D311</f>
        <v>szt.</v>
      </c>
      <c r="E310" s="64">
        <v>27</v>
      </c>
      <c r="F310" s="295"/>
      <c r="G310" s="227">
        <f t="shared" si="26"/>
        <v>0</v>
      </c>
      <c r="H310" s="7"/>
    </row>
    <row r="311" spans="1:8" ht="30" customHeight="1" x14ac:dyDescent="0.2">
      <c r="A311" s="17" t="s">
        <v>582</v>
      </c>
      <c r="B311" s="95"/>
      <c r="C311" s="53" t="s">
        <v>232</v>
      </c>
      <c r="D311" s="50" t="s">
        <v>179</v>
      </c>
      <c r="E311" s="64">
        <v>16</v>
      </c>
      <c r="F311" s="295"/>
      <c r="G311" s="227">
        <f t="shared" si="26"/>
        <v>0</v>
      </c>
      <c r="H311" s="7"/>
    </row>
    <row r="312" spans="1:8" ht="30" customHeight="1" x14ac:dyDescent="0.2">
      <c r="A312" s="100"/>
      <c r="B312" s="101"/>
      <c r="C312" s="100" t="s">
        <v>559</v>
      </c>
      <c r="D312" s="215"/>
      <c r="E312" s="174"/>
      <c r="F312" s="296"/>
      <c r="G312" s="254">
        <f>SUM(G309:G311)</f>
        <v>0</v>
      </c>
      <c r="H312" s="7"/>
    </row>
    <row r="313" spans="1:8" ht="30" customHeight="1" x14ac:dyDescent="0.2">
      <c r="A313" s="102" t="s">
        <v>583</v>
      </c>
      <c r="B313" s="103"/>
      <c r="C313" s="102" t="s">
        <v>233</v>
      </c>
      <c r="D313" s="102"/>
      <c r="E313" s="103"/>
      <c r="F313" s="297"/>
      <c r="G313" s="298"/>
      <c r="H313" s="7"/>
    </row>
    <row r="314" spans="1:8" ht="30" customHeight="1" x14ac:dyDescent="0.2">
      <c r="A314" s="17" t="s">
        <v>584</v>
      </c>
      <c r="B314" s="95"/>
      <c r="C314" s="101" t="s">
        <v>234</v>
      </c>
      <c r="D314" s="17" t="s">
        <v>179</v>
      </c>
      <c r="E314" s="65">
        <v>2</v>
      </c>
      <c r="F314" s="295"/>
      <c r="G314" s="227">
        <f t="shared" ref="G314" si="27">E314*F314</f>
        <v>0</v>
      </c>
      <c r="H314" s="7"/>
    </row>
    <row r="315" spans="1:8" ht="30" customHeight="1" x14ac:dyDescent="0.2">
      <c r="A315" s="100"/>
      <c r="B315" s="101"/>
      <c r="C315" s="100" t="s">
        <v>560</v>
      </c>
      <c r="D315" s="215"/>
      <c r="E315" s="174"/>
      <c r="F315" s="296"/>
      <c r="G315" s="254">
        <f>G314</f>
        <v>0</v>
      </c>
      <c r="H315" s="7"/>
    </row>
    <row r="316" spans="1:8" ht="30" customHeight="1" x14ac:dyDescent="0.2">
      <c r="A316" s="102" t="s">
        <v>585</v>
      </c>
      <c r="B316" s="103"/>
      <c r="C316" s="102" t="s">
        <v>235</v>
      </c>
      <c r="D316" s="102"/>
      <c r="E316" s="103"/>
      <c r="F316" s="297"/>
      <c r="G316" s="298"/>
      <c r="H316" s="7"/>
    </row>
    <row r="317" spans="1:8" ht="30" customHeight="1" x14ac:dyDescent="0.2">
      <c r="A317" s="17" t="s">
        <v>586</v>
      </c>
      <c r="B317" s="95"/>
      <c r="C317" s="53" t="s">
        <v>237</v>
      </c>
      <c r="D317" s="51" t="s">
        <v>179</v>
      </c>
      <c r="E317" s="64">
        <v>6</v>
      </c>
      <c r="F317" s="295"/>
      <c r="G317" s="227">
        <f t="shared" ref="G317:G318" si="28">E317*F317</f>
        <v>0</v>
      </c>
      <c r="H317" s="7"/>
    </row>
    <row r="318" spans="1:8" ht="30" customHeight="1" x14ac:dyDescent="0.2">
      <c r="A318" s="17" t="s">
        <v>587</v>
      </c>
      <c r="B318" s="95"/>
      <c r="C318" s="53" t="s">
        <v>238</v>
      </c>
      <c r="D318" s="51" t="s">
        <v>179</v>
      </c>
      <c r="E318" s="64">
        <v>2</v>
      </c>
      <c r="F318" s="295"/>
      <c r="G318" s="227">
        <f t="shared" si="28"/>
        <v>0</v>
      </c>
      <c r="H318" s="7"/>
    </row>
    <row r="319" spans="1:8" ht="30" customHeight="1" x14ac:dyDescent="0.2">
      <c r="A319" s="100"/>
      <c r="B319" s="101"/>
      <c r="C319" s="100" t="s">
        <v>561</v>
      </c>
      <c r="D319" s="215"/>
      <c r="E319" s="174"/>
      <c r="F319" s="296"/>
      <c r="G319" s="254">
        <f>SUM(G317:G318)</f>
        <v>0</v>
      </c>
      <c r="H319" s="7"/>
    </row>
    <row r="320" spans="1:8" ht="30" customHeight="1" x14ac:dyDescent="0.2">
      <c r="A320" s="102" t="s">
        <v>588</v>
      </c>
      <c r="B320" s="103"/>
      <c r="C320" s="102" t="s">
        <v>236</v>
      </c>
      <c r="D320" s="102"/>
      <c r="E320" s="103"/>
      <c r="F320" s="297"/>
      <c r="G320" s="298"/>
      <c r="H320" s="7"/>
    </row>
    <row r="321" spans="1:8" ht="30" customHeight="1" x14ac:dyDescent="0.2">
      <c r="A321" s="17" t="s">
        <v>589</v>
      </c>
      <c r="B321" s="95"/>
      <c r="C321" s="52" t="s">
        <v>239</v>
      </c>
      <c r="D321" s="51" t="s">
        <v>179</v>
      </c>
      <c r="E321" s="64">
        <v>15</v>
      </c>
      <c r="F321" s="295"/>
      <c r="G321" s="227">
        <f t="shared" ref="G321" si="29">E321*F321</f>
        <v>0</v>
      </c>
      <c r="H321" s="7"/>
    </row>
    <row r="322" spans="1:8" s="70" customFormat="1" ht="30" customHeight="1" x14ac:dyDescent="0.2">
      <c r="A322" s="100"/>
      <c r="B322" s="101"/>
      <c r="C322" s="100" t="s">
        <v>591</v>
      </c>
      <c r="D322" s="215"/>
      <c r="E322" s="174"/>
      <c r="F322" s="296"/>
      <c r="G322" s="254">
        <f>G321</f>
        <v>0</v>
      </c>
      <c r="H322" s="7"/>
    </row>
    <row r="323" spans="1:8" ht="30" customHeight="1" x14ac:dyDescent="0.2">
      <c r="A323" s="183"/>
      <c r="B323" s="184"/>
      <c r="C323" s="183" t="s">
        <v>590</v>
      </c>
      <c r="D323" s="197"/>
      <c r="E323" s="184"/>
      <c r="F323" s="299"/>
      <c r="G323" s="300">
        <f>SUM(G322,G319,G315,G312,G307,G301,G293,G287,G280,G274,G267,G262)</f>
        <v>0</v>
      </c>
    </row>
    <row r="324" spans="1:8" ht="30" customHeight="1" x14ac:dyDescent="0.2">
      <c r="A324" s="105"/>
      <c r="B324" s="106"/>
      <c r="C324" s="106"/>
      <c r="D324" s="105"/>
      <c r="E324" s="106"/>
      <c r="F324" s="301"/>
      <c r="G324" s="302"/>
    </row>
    <row r="325" spans="1:8" ht="30" customHeight="1" x14ac:dyDescent="0.2">
      <c r="A325" s="109">
        <v>1</v>
      </c>
      <c r="B325" s="110"/>
      <c r="C325" s="109" t="s">
        <v>593</v>
      </c>
      <c r="D325" s="102"/>
      <c r="E325" s="110"/>
      <c r="F325" s="303"/>
      <c r="G325" s="304"/>
    </row>
    <row r="326" spans="1:8" ht="30" customHeight="1" x14ac:dyDescent="0.2">
      <c r="A326" s="111" t="s">
        <v>17</v>
      </c>
      <c r="B326" s="74"/>
      <c r="C326" s="111" t="s">
        <v>240</v>
      </c>
      <c r="D326" s="206"/>
      <c r="E326" s="132"/>
      <c r="F326" s="260"/>
      <c r="G326" s="261"/>
    </row>
    <row r="327" spans="1:8" ht="30" customHeight="1" x14ac:dyDescent="0.2">
      <c r="A327" s="17" t="s">
        <v>282</v>
      </c>
      <c r="B327" s="95"/>
      <c r="C327" s="113" t="s">
        <v>242</v>
      </c>
      <c r="D327" s="50" t="s">
        <v>189</v>
      </c>
      <c r="E327" s="114">
        <v>250</v>
      </c>
      <c r="F327" s="295"/>
      <c r="G327" s="227">
        <f t="shared" ref="G327:G334" si="30">E327*F327</f>
        <v>0</v>
      </c>
    </row>
    <row r="328" spans="1:8" ht="30" customHeight="1" x14ac:dyDescent="0.2">
      <c r="A328" s="17" t="s">
        <v>283</v>
      </c>
      <c r="B328" s="95"/>
      <c r="C328" s="113" t="s">
        <v>243</v>
      </c>
      <c r="D328" s="50" t="s">
        <v>189</v>
      </c>
      <c r="E328" s="114">
        <v>20</v>
      </c>
      <c r="F328" s="295"/>
      <c r="G328" s="227">
        <f t="shared" si="30"/>
        <v>0</v>
      </c>
    </row>
    <row r="329" spans="1:8" ht="30" customHeight="1" x14ac:dyDescent="0.2">
      <c r="A329" s="17" t="s">
        <v>284</v>
      </c>
      <c r="B329" s="95"/>
      <c r="C329" s="113" t="s">
        <v>244</v>
      </c>
      <c r="D329" s="50" t="s">
        <v>178</v>
      </c>
      <c r="E329" s="114">
        <v>6</v>
      </c>
      <c r="F329" s="295"/>
      <c r="G329" s="227">
        <f t="shared" si="30"/>
        <v>0</v>
      </c>
    </row>
    <row r="330" spans="1:8" ht="30" customHeight="1" x14ac:dyDescent="0.2">
      <c r="A330" s="17" t="s">
        <v>285</v>
      </c>
      <c r="B330" s="95"/>
      <c r="C330" s="113" t="s">
        <v>245</v>
      </c>
      <c r="D330" s="50" t="s">
        <v>178</v>
      </c>
      <c r="E330" s="114">
        <v>2</v>
      </c>
      <c r="F330" s="295"/>
      <c r="G330" s="227">
        <f t="shared" si="30"/>
        <v>0</v>
      </c>
    </row>
    <row r="331" spans="1:8" ht="30" customHeight="1" x14ac:dyDescent="0.2">
      <c r="A331" s="17" t="s">
        <v>286</v>
      </c>
      <c r="B331" s="95"/>
      <c r="C331" s="113" t="s">
        <v>246</v>
      </c>
      <c r="D331" s="50" t="s">
        <v>178</v>
      </c>
      <c r="E331" s="114">
        <v>1</v>
      </c>
      <c r="F331" s="295"/>
      <c r="G331" s="227">
        <f t="shared" si="30"/>
        <v>0</v>
      </c>
    </row>
    <row r="332" spans="1:8" ht="30" customHeight="1" x14ac:dyDescent="0.2">
      <c r="A332" s="17" t="s">
        <v>287</v>
      </c>
      <c r="B332" s="95"/>
      <c r="C332" s="113" t="s">
        <v>247</v>
      </c>
      <c r="D332" s="50" t="s">
        <v>241</v>
      </c>
      <c r="E332" s="114">
        <v>1</v>
      </c>
      <c r="F332" s="295"/>
      <c r="G332" s="227">
        <f t="shared" si="30"/>
        <v>0</v>
      </c>
    </row>
    <row r="333" spans="1:8" ht="30" customHeight="1" x14ac:dyDescent="0.2">
      <c r="A333" s="17" t="s">
        <v>288</v>
      </c>
      <c r="B333" s="95"/>
      <c r="C333" s="113" t="s">
        <v>248</v>
      </c>
      <c r="D333" s="50" t="s">
        <v>178</v>
      </c>
      <c r="E333" s="114">
        <v>1</v>
      </c>
      <c r="F333" s="295"/>
      <c r="G333" s="227">
        <f t="shared" si="30"/>
        <v>0</v>
      </c>
    </row>
    <row r="334" spans="1:8" ht="30" customHeight="1" x14ac:dyDescent="0.2">
      <c r="A334" s="17" t="s">
        <v>289</v>
      </c>
      <c r="B334" s="95"/>
      <c r="C334" s="113" t="s">
        <v>249</v>
      </c>
      <c r="D334" s="50" t="s">
        <v>189</v>
      </c>
      <c r="E334" s="114">
        <f>204*3</f>
        <v>612</v>
      </c>
      <c r="F334" s="295"/>
      <c r="G334" s="227">
        <f t="shared" si="30"/>
        <v>0</v>
      </c>
    </row>
    <row r="335" spans="1:8" ht="30" customHeight="1" x14ac:dyDescent="0.2">
      <c r="A335" s="100"/>
      <c r="B335" s="101"/>
      <c r="C335" s="100" t="s">
        <v>594</v>
      </c>
      <c r="D335" s="215"/>
      <c r="E335" s="174"/>
      <c r="F335" s="296"/>
      <c r="G335" s="254">
        <f>SUM(G327:G334)</f>
        <v>0</v>
      </c>
    </row>
    <row r="336" spans="1:8" ht="30" customHeight="1" x14ac:dyDescent="0.2">
      <c r="A336" s="111" t="s">
        <v>23</v>
      </c>
      <c r="B336" s="115"/>
      <c r="C336" s="111" t="s">
        <v>250</v>
      </c>
      <c r="D336" s="206"/>
      <c r="E336" s="185"/>
      <c r="F336" s="305"/>
      <c r="G336" s="306"/>
    </row>
    <row r="337" spans="1:7" ht="30" customHeight="1" x14ac:dyDescent="0.2">
      <c r="A337" s="17" t="s">
        <v>314</v>
      </c>
      <c r="B337" s="95"/>
      <c r="C337" s="113" t="s">
        <v>251</v>
      </c>
      <c r="D337" s="51" t="s">
        <v>178</v>
      </c>
      <c r="E337" s="114">
        <v>1</v>
      </c>
      <c r="F337" s="295"/>
      <c r="G337" s="227">
        <f t="shared" ref="G337:G340" si="31">E337*F337</f>
        <v>0</v>
      </c>
    </row>
    <row r="338" spans="1:7" ht="30" customHeight="1" x14ac:dyDescent="0.2">
      <c r="A338" s="17" t="s">
        <v>316</v>
      </c>
      <c r="B338" s="95"/>
      <c r="C338" s="113" t="s">
        <v>252</v>
      </c>
      <c r="D338" s="51" t="s">
        <v>178</v>
      </c>
      <c r="E338" s="114">
        <v>1</v>
      </c>
      <c r="F338" s="295"/>
      <c r="G338" s="227">
        <f t="shared" si="31"/>
        <v>0</v>
      </c>
    </row>
    <row r="339" spans="1:7" ht="30" customHeight="1" x14ac:dyDescent="0.2">
      <c r="A339" s="17" t="s">
        <v>315</v>
      </c>
      <c r="B339" s="95"/>
      <c r="C339" s="113" t="s">
        <v>253</v>
      </c>
      <c r="D339" s="51" t="s">
        <v>178</v>
      </c>
      <c r="E339" s="114">
        <v>16</v>
      </c>
      <c r="F339" s="295"/>
      <c r="G339" s="227">
        <f t="shared" si="31"/>
        <v>0</v>
      </c>
    </row>
    <row r="340" spans="1:7" ht="30" customHeight="1" x14ac:dyDescent="0.2">
      <c r="A340" s="17" t="s">
        <v>317</v>
      </c>
      <c r="B340" s="95"/>
      <c r="C340" s="113" t="s">
        <v>254</v>
      </c>
      <c r="D340" s="51" t="s">
        <v>241</v>
      </c>
      <c r="E340" s="114">
        <v>2</v>
      </c>
      <c r="F340" s="295"/>
      <c r="G340" s="227">
        <f t="shared" si="31"/>
        <v>0</v>
      </c>
    </row>
    <row r="341" spans="1:7" ht="30" customHeight="1" x14ac:dyDescent="0.2">
      <c r="A341" s="100"/>
      <c r="B341" s="101"/>
      <c r="C341" s="100" t="s">
        <v>597</v>
      </c>
      <c r="D341" s="215"/>
      <c r="E341" s="174"/>
      <c r="F341" s="296"/>
      <c r="G341" s="254">
        <f>SUM(G337:G340)</f>
        <v>0</v>
      </c>
    </row>
    <row r="342" spans="1:7" ht="30" customHeight="1" x14ac:dyDescent="0.2">
      <c r="A342" s="111" t="s">
        <v>446</v>
      </c>
      <c r="B342" s="115"/>
      <c r="C342" s="111" t="s">
        <v>255</v>
      </c>
      <c r="D342" s="206"/>
      <c r="E342" s="185"/>
      <c r="F342" s="305"/>
      <c r="G342" s="306"/>
    </row>
    <row r="343" spans="1:7" ht="30" customHeight="1" x14ac:dyDescent="0.2">
      <c r="A343" s="17" t="s">
        <v>340</v>
      </c>
      <c r="B343" s="95"/>
      <c r="C343" s="113" t="s">
        <v>256</v>
      </c>
      <c r="D343" s="51" t="s">
        <v>189</v>
      </c>
      <c r="E343" s="114">
        <v>24</v>
      </c>
      <c r="F343" s="295"/>
      <c r="G343" s="227">
        <f t="shared" ref="G343:G352" si="32">E343*F343</f>
        <v>0</v>
      </c>
    </row>
    <row r="344" spans="1:7" ht="30" customHeight="1" x14ac:dyDescent="0.2">
      <c r="A344" s="17" t="s">
        <v>341</v>
      </c>
      <c r="B344" s="95"/>
      <c r="C344" s="113" t="s">
        <v>257</v>
      </c>
      <c r="D344" s="51" t="s">
        <v>189</v>
      </c>
      <c r="E344" s="114">
        <v>276</v>
      </c>
      <c r="F344" s="295"/>
      <c r="G344" s="227">
        <f t="shared" si="32"/>
        <v>0</v>
      </c>
    </row>
    <row r="345" spans="1:7" ht="30" customHeight="1" x14ac:dyDescent="0.2">
      <c r="A345" s="17" t="s">
        <v>342</v>
      </c>
      <c r="B345" s="95"/>
      <c r="C345" s="113" t="s">
        <v>258</v>
      </c>
      <c r="D345" s="50" t="s">
        <v>189</v>
      </c>
      <c r="E345" s="114">
        <v>483</v>
      </c>
      <c r="F345" s="295"/>
      <c r="G345" s="227">
        <f t="shared" si="32"/>
        <v>0</v>
      </c>
    </row>
    <row r="346" spans="1:7" ht="30" customHeight="1" x14ac:dyDescent="0.2">
      <c r="A346" s="17" t="s">
        <v>343</v>
      </c>
      <c r="B346" s="95"/>
      <c r="C346" s="113" t="s">
        <v>259</v>
      </c>
      <c r="D346" s="50" t="s">
        <v>189</v>
      </c>
      <c r="E346" s="114">
        <v>65</v>
      </c>
      <c r="F346" s="295"/>
      <c r="G346" s="227">
        <f t="shared" si="32"/>
        <v>0</v>
      </c>
    </row>
    <row r="347" spans="1:7" ht="30" customHeight="1" x14ac:dyDescent="0.2">
      <c r="A347" s="17" t="s">
        <v>344</v>
      </c>
      <c r="B347" s="95"/>
      <c r="C347" s="113" t="s">
        <v>260</v>
      </c>
      <c r="D347" s="50" t="s">
        <v>189</v>
      </c>
      <c r="E347" s="114">
        <v>615</v>
      </c>
      <c r="F347" s="295"/>
      <c r="G347" s="227">
        <f t="shared" si="32"/>
        <v>0</v>
      </c>
    </row>
    <row r="348" spans="1:7" ht="30" customHeight="1" x14ac:dyDescent="0.2">
      <c r="A348" s="17" t="s">
        <v>345</v>
      </c>
      <c r="B348" s="95"/>
      <c r="C348" s="113" t="s">
        <v>261</v>
      </c>
      <c r="D348" s="50" t="s">
        <v>189</v>
      </c>
      <c r="E348" s="114">
        <v>69</v>
      </c>
      <c r="F348" s="295"/>
      <c r="G348" s="227">
        <f t="shared" si="32"/>
        <v>0</v>
      </c>
    </row>
    <row r="349" spans="1:7" ht="30" customHeight="1" x14ac:dyDescent="0.2">
      <c r="A349" s="17" t="s">
        <v>346</v>
      </c>
      <c r="B349" s="95"/>
      <c r="C349" s="113" t="s">
        <v>262</v>
      </c>
      <c r="D349" s="50" t="s">
        <v>189</v>
      </c>
      <c r="E349" s="114">
        <v>54</v>
      </c>
      <c r="F349" s="295"/>
      <c r="G349" s="227">
        <f t="shared" si="32"/>
        <v>0</v>
      </c>
    </row>
    <row r="350" spans="1:7" ht="30" customHeight="1" x14ac:dyDescent="0.2">
      <c r="A350" s="17" t="s">
        <v>347</v>
      </c>
      <c r="B350" s="95"/>
      <c r="C350" s="113" t="s">
        <v>263</v>
      </c>
      <c r="D350" s="50" t="s">
        <v>189</v>
      </c>
      <c r="E350" s="114">
        <v>645</v>
      </c>
      <c r="F350" s="295"/>
      <c r="G350" s="227">
        <f t="shared" si="32"/>
        <v>0</v>
      </c>
    </row>
    <row r="351" spans="1:7" ht="30" customHeight="1" x14ac:dyDescent="0.2">
      <c r="A351" s="17" t="s">
        <v>348</v>
      </c>
      <c r="B351" s="95"/>
      <c r="C351" s="113" t="s">
        <v>264</v>
      </c>
      <c r="D351" s="51" t="s">
        <v>178</v>
      </c>
      <c r="E351" s="114">
        <v>6</v>
      </c>
      <c r="F351" s="295"/>
      <c r="G351" s="227">
        <f t="shared" si="32"/>
        <v>0</v>
      </c>
    </row>
    <row r="352" spans="1:7" ht="30" customHeight="1" x14ac:dyDescent="0.2">
      <c r="A352" s="17" t="s">
        <v>349</v>
      </c>
      <c r="B352" s="95"/>
      <c r="C352" s="113" t="s">
        <v>265</v>
      </c>
      <c r="D352" s="51" t="s">
        <v>178</v>
      </c>
      <c r="E352" s="114">
        <v>1</v>
      </c>
      <c r="F352" s="295"/>
      <c r="G352" s="227">
        <f t="shared" si="32"/>
        <v>0</v>
      </c>
    </row>
    <row r="353" spans="1:7" ht="30" customHeight="1" x14ac:dyDescent="0.2">
      <c r="A353" s="100"/>
      <c r="B353" s="101"/>
      <c r="C353" s="100" t="s">
        <v>596</v>
      </c>
      <c r="D353" s="215"/>
      <c r="E353" s="174"/>
      <c r="F353" s="296"/>
      <c r="G353" s="254">
        <f>SUM(G343:G352)</f>
        <v>0</v>
      </c>
    </row>
    <row r="354" spans="1:7" ht="30" customHeight="1" x14ac:dyDescent="0.2">
      <c r="A354" s="111" t="s">
        <v>485</v>
      </c>
      <c r="B354" s="185"/>
      <c r="C354" s="111" t="s">
        <v>266</v>
      </c>
      <c r="D354" s="206"/>
      <c r="E354" s="185"/>
      <c r="F354" s="305"/>
      <c r="G354" s="306"/>
    </row>
    <row r="355" spans="1:7" ht="30" customHeight="1" x14ac:dyDescent="0.2">
      <c r="A355" s="17" t="s">
        <v>486</v>
      </c>
      <c r="B355" s="95"/>
      <c r="C355" s="116" t="s">
        <v>267</v>
      </c>
      <c r="D355" s="51" t="s">
        <v>178</v>
      </c>
      <c r="E355" s="114">
        <v>16</v>
      </c>
      <c r="F355" s="295"/>
      <c r="G355" s="227">
        <f t="shared" ref="G355:G368" si="33">E355*F355</f>
        <v>0</v>
      </c>
    </row>
    <row r="356" spans="1:7" ht="30" customHeight="1" x14ac:dyDescent="0.2">
      <c r="A356" s="17" t="s">
        <v>487</v>
      </c>
      <c r="B356" s="95"/>
      <c r="C356" s="116" t="s">
        <v>254</v>
      </c>
      <c r="D356" s="51" t="s">
        <v>241</v>
      </c>
      <c r="E356" s="114">
        <v>5</v>
      </c>
      <c r="F356" s="295"/>
      <c r="G356" s="227">
        <f t="shared" si="33"/>
        <v>0</v>
      </c>
    </row>
    <row r="357" spans="1:7" ht="30" customHeight="1" x14ac:dyDescent="0.2">
      <c r="A357" s="17" t="s">
        <v>488</v>
      </c>
      <c r="B357" s="95"/>
      <c r="C357" s="116" t="s">
        <v>268</v>
      </c>
      <c r="D357" s="51" t="s">
        <v>178</v>
      </c>
      <c r="E357" s="114">
        <v>1</v>
      </c>
      <c r="F357" s="295"/>
      <c r="G357" s="227">
        <f t="shared" si="33"/>
        <v>0</v>
      </c>
    </row>
    <row r="358" spans="1:7" ht="30" customHeight="1" x14ac:dyDescent="0.2">
      <c r="A358" s="17" t="s">
        <v>489</v>
      </c>
      <c r="B358" s="95"/>
      <c r="C358" s="116" t="s">
        <v>269</v>
      </c>
      <c r="D358" s="50" t="s">
        <v>189</v>
      </c>
      <c r="E358" s="114">
        <v>12</v>
      </c>
      <c r="F358" s="295"/>
      <c r="G358" s="227">
        <f t="shared" si="33"/>
        <v>0</v>
      </c>
    </row>
    <row r="359" spans="1:7" ht="30" customHeight="1" x14ac:dyDescent="0.2">
      <c r="A359" s="17" t="s">
        <v>490</v>
      </c>
      <c r="B359" s="95"/>
      <c r="C359" s="116" t="s">
        <v>270</v>
      </c>
      <c r="D359" s="50" t="s">
        <v>178</v>
      </c>
      <c r="E359" s="114">
        <v>1</v>
      </c>
      <c r="F359" s="295"/>
      <c r="G359" s="227">
        <f t="shared" si="33"/>
        <v>0</v>
      </c>
    </row>
    <row r="360" spans="1:7" ht="30" customHeight="1" x14ac:dyDescent="0.2">
      <c r="A360" s="17" t="s">
        <v>491</v>
      </c>
      <c r="B360" s="95"/>
      <c r="C360" s="116" t="s">
        <v>271</v>
      </c>
      <c r="D360" s="50" t="s">
        <v>189</v>
      </c>
      <c r="E360" s="114">
        <v>12</v>
      </c>
      <c r="F360" s="295"/>
      <c r="G360" s="227">
        <f t="shared" si="33"/>
        <v>0</v>
      </c>
    </row>
    <row r="361" spans="1:7" ht="30" customHeight="1" x14ac:dyDescent="0.2">
      <c r="A361" s="17" t="s">
        <v>492</v>
      </c>
      <c r="B361" s="95"/>
      <c r="C361" s="117" t="s">
        <v>278</v>
      </c>
      <c r="D361" s="51" t="s">
        <v>189</v>
      </c>
      <c r="E361" s="114">
        <v>103</v>
      </c>
      <c r="F361" s="295"/>
      <c r="G361" s="227">
        <f t="shared" si="33"/>
        <v>0</v>
      </c>
    </row>
    <row r="362" spans="1:7" ht="30" customHeight="1" x14ac:dyDescent="0.2">
      <c r="A362" s="17" t="s">
        <v>493</v>
      </c>
      <c r="B362" s="95"/>
      <c r="C362" s="117" t="s">
        <v>279</v>
      </c>
      <c r="D362" s="51" t="s">
        <v>189</v>
      </c>
      <c r="E362" s="114">
        <v>12</v>
      </c>
      <c r="F362" s="295"/>
      <c r="G362" s="227">
        <f t="shared" si="33"/>
        <v>0</v>
      </c>
    </row>
    <row r="363" spans="1:7" ht="30" customHeight="1" x14ac:dyDescent="0.2">
      <c r="A363" s="17" t="s">
        <v>494</v>
      </c>
      <c r="B363" s="95"/>
      <c r="C363" s="117" t="s">
        <v>280</v>
      </c>
      <c r="D363" s="51" t="s">
        <v>189</v>
      </c>
      <c r="E363" s="114">
        <v>23</v>
      </c>
      <c r="F363" s="295"/>
      <c r="G363" s="227">
        <f t="shared" si="33"/>
        <v>0</v>
      </c>
    </row>
    <row r="364" spans="1:7" ht="30" customHeight="1" x14ac:dyDescent="0.2">
      <c r="A364" s="17" t="s">
        <v>495</v>
      </c>
      <c r="B364" s="95"/>
      <c r="C364" s="117" t="s">
        <v>281</v>
      </c>
      <c r="D364" s="51" t="s">
        <v>189</v>
      </c>
      <c r="E364" s="114">
        <v>36</v>
      </c>
      <c r="F364" s="295"/>
      <c r="G364" s="227">
        <f t="shared" si="33"/>
        <v>0</v>
      </c>
    </row>
    <row r="365" spans="1:7" ht="30" customHeight="1" x14ac:dyDescent="0.2">
      <c r="A365" s="17" t="s">
        <v>496</v>
      </c>
      <c r="B365" s="95"/>
      <c r="C365" s="117" t="s">
        <v>272</v>
      </c>
      <c r="D365" s="51" t="s">
        <v>189</v>
      </c>
      <c r="E365" s="114">
        <v>23</v>
      </c>
      <c r="F365" s="295"/>
      <c r="G365" s="227">
        <f t="shared" si="33"/>
        <v>0</v>
      </c>
    </row>
    <row r="366" spans="1:7" ht="30" customHeight="1" x14ac:dyDescent="0.2">
      <c r="A366" s="17" t="s">
        <v>497</v>
      </c>
      <c r="B366" s="95"/>
      <c r="C366" s="117" t="s">
        <v>273</v>
      </c>
      <c r="D366" s="51" t="s">
        <v>178</v>
      </c>
      <c r="E366" s="114">
        <v>1</v>
      </c>
      <c r="F366" s="295"/>
      <c r="G366" s="227">
        <f t="shared" si="33"/>
        <v>0</v>
      </c>
    </row>
    <row r="367" spans="1:7" ht="30" customHeight="1" x14ac:dyDescent="0.2">
      <c r="A367" s="17" t="s">
        <v>498</v>
      </c>
      <c r="B367" s="95"/>
      <c r="C367" s="117" t="s">
        <v>274</v>
      </c>
      <c r="D367" s="50" t="s">
        <v>178</v>
      </c>
      <c r="E367" s="114">
        <v>16</v>
      </c>
      <c r="F367" s="295"/>
      <c r="G367" s="227">
        <f t="shared" si="33"/>
        <v>0</v>
      </c>
    </row>
    <row r="368" spans="1:7" ht="30" customHeight="1" x14ac:dyDescent="0.2">
      <c r="A368" s="17" t="s">
        <v>499</v>
      </c>
      <c r="B368" s="95"/>
      <c r="C368" s="117" t="s">
        <v>275</v>
      </c>
      <c r="D368" s="50" t="s">
        <v>178</v>
      </c>
      <c r="E368" s="114">
        <v>16</v>
      </c>
      <c r="F368" s="295"/>
      <c r="G368" s="227">
        <f t="shared" si="33"/>
        <v>0</v>
      </c>
    </row>
    <row r="369" spans="1:7" s="70" customFormat="1" ht="30" customHeight="1" x14ac:dyDescent="0.2">
      <c r="A369" s="100"/>
      <c r="B369" s="101"/>
      <c r="C369" s="100" t="s">
        <v>595</v>
      </c>
      <c r="D369" s="215"/>
      <c r="E369" s="174"/>
      <c r="F369" s="296"/>
      <c r="G369" s="254">
        <f>SUM(G355:G368)</f>
        <v>0</v>
      </c>
    </row>
    <row r="370" spans="1:7" ht="30" customHeight="1" x14ac:dyDescent="0.2">
      <c r="A370" s="186"/>
      <c r="B370" s="187"/>
      <c r="C370" s="186" t="s">
        <v>598</v>
      </c>
      <c r="D370" s="218"/>
      <c r="E370" s="187"/>
      <c r="F370" s="307"/>
      <c r="G370" s="308">
        <f>SUM(G369,G353,G341,G335)</f>
        <v>0</v>
      </c>
    </row>
    <row r="371" spans="1:7" ht="37.5" customHeight="1" x14ac:dyDescent="0.2">
      <c r="A371" s="324" t="s">
        <v>276</v>
      </c>
      <c r="B371" s="324"/>
      <c r="C371" s="324"/>
      <c r="D371" s="324"/>
      <c r="E371" s="324"/>
      <c r="F371" s="325"/>
      <c r="G371" s="288">
        <f>SUM(G370,G323,G249,G189,G167,G161,G132,G104,G71,G45)</f>
        <v>0</v>
      </c>
    </row>
  </sheetData>
  <sheetProtection algorithmName="SHA-512" hashValue="aF07qWYbREttkr6OsbIRWwXDtJvztSVH9NRngUzxU1elyecSfoQrBGvvZX3buYgBoSbOCWA8qs9CorC24DdMhQ==" saltValue="WuuejEa8TK86qK8ixw7lTw==" spinCount="100000" sheet="1" objects="1" scenarios="1" selectLockedCells="1"/>
  <mergeCells count="4">
    <mergeCell ref="C7:D7"/>
    <mergeCell ref="A30:C30"/>
    <mergeCell ref="A44:C44"/>
    <mergeCell ref="A371:F371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 ZBIORCZY</vt:lpstr>
      <vt:lpstr>LISTA POZYCJI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INSTALACJE WOD-KAN</dc:title>
  <dc:creator>jszaszorowska</dc:creator>
  <cp:lastModifiedBy>Gabrych Łukasz</cp:lastModifiedBy>
  <cp:lastPrinted>2018-09-20T08:42:02Z</cp:lastPrinted>
  <dcterms:created xsi:type="dcterms:W3CDTF">2018-06-01T11:12:15Z</dcterms:created>
  <dcterms:modified xsi:type="dcterms:W3CDTF">2018-09-20T08:42:55Z</dcterms:modified>
</cp:coreProperties>
</file>